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 codeName="{3D1A710C-6663-3D7B-7F91-EC182F24A4BC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.nakimuli\Desktop\Desktop\Working Folder ERA ESI Data\Database\DATABASE 2024\Database for submission\Database with Dashboards\"/>
    </mc:Choice>
  </mc:AlternateContent>
  <xr:revisionPtr revIDLastSave="0" documentId="13_ncr:1_{B3062129-5C63-4F14-B12B-A95A914B6B23}" xr6:coauthVersionLast="36" xr6:coauthVersionMax="36" xr10:uidLastSave="{00000000-0000-0000-0000-000000000000}"/>
  <bookViews>
    <workbookView xWindow="0" yWindow="0" windowWidth="24000" windowHeight="8930" firstSheet="3" activeTab="3" xr2:uid="{5747A4E0-B1F0-4E5F-ACE3-39A92C7C6CB0}"/>
  </bookViews>
  <sheets>
    <sheet name="sold" sheetId="9" state="veryHidden" r:id="rId1"/>
    <sheet name="a" sheetId="10" state="veryHidden" r:id="rId2"/>
    <sheet name="Generated" sheetId="8" state="veryHidden" r:id="rId3"/>
    <sheet name="Generation Dashboard" sheetId="6" r:id="rId4"/>
    <sheet name="Energy Generated (MWh)" sheetId="1" r:id="rId5"/>
    <sheet name="Energy Sold to UETCL (MWh)" sheetId="2" r:id="rId6"/>
    <sheet name="Energy Sold to UETCL ('M'Shs)" sheetId="3" r:id="rId7"/>
    <sheet name="Number of Employees" sheetId="4" r:id="rId8"/>
    <sheet name="O&amp;M_Shs Millions" sheetId="5" r:id="rId9"/>
  </sheets>
  <definedNames>
    <definedName name="ExternalData_1" localSheetId="2" hidden="1">Generated!$A$1:$D$1313</definedName>
    <definedName name="ExternalData_2" localSheetId="0" hidden="1">sold!$A$1:$D$1513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0" l="1"/>
  <c r="D100" i="10" s="1"/>
  <c r="J31" i="6"/>
  <c r="J32" i="6" l="1"/>
  <c r="J47" i="6"/>
  <c r="J48" i="6"/>
  <c r="J64" i="6"/>
  <c r="J63" i="6"/>
  <c r="J39" i="6"/>
  <c r="J40" i="6"/>
  <c r="J55" i="6"/>
  <c r="J26" i="6"/>
  <c r="J56" i="6"/>
  <c r="J41" i="6"/>
  <c r="J49" i="6"/>
  <c r="J57" i="6"/>
  <c r="J65" i="6"/>
  <c r="J33" i="6"/>
  <c r="J34" i="6"/>
  <c r="J42" i="6"/>
  <c r="J50" i="6"/>
  <c r="J58" i="6"/>
  <c r="J66" i="6"/>
  <c r="J27" i="6"/>
  <c r="J35" i="6"/>
  <c r="J43" i="6"/>
  <c r="J51" i="6"/>
  <c r="J59" i="6"/>
  <c r="J67" i="6"/>
  <c r="J44" i="6"/>
  <c r="J52" i="6"/>
  <c r="J60" i="6"/>
  <c r="J68" i="6"/>
  <c r="J28" i="6"/>
  <c r="J29" i="6"/>
  <c r="J37" i="6"/>
  <c r="J45" i="6"/>
  <c r="J53" i="6"/>
  <c r="J61" i="6"/>
  <c r="J69" i="6"/>
  <c r="J36" i="6"/>
  <c r="J30" i="6"/>
  <c r="J38" i="6"/>
  <c r="J46" i="6"/>
  <c r="J54" i="6"/>
  <c r="J62" i="6"/>
  <c r="J70" i="6"/>
  <c r="I26" i="6"/>
  <c r="I28" i="6"/>
  <c r="I30" i="6"/>
  <c r="I32" i="6"/>
  <c r="I34" i="6"/>
  <c r="I36" i="6"/>
  <c r="I38" i="6"/>
  <c r="I40" i="6"/>
  <c r="I42" i="6"/>
  <c r="I44" i="6"/>
  <c r="I46" i="6"/>
  <c r="I48" i="6"/>
  <c r="I50" i="6"/>
  <c r="I52" i="6"/>
  <c r="I54" i="6"/>
  <c r="I56" i="6"/>
  <c r="I58" i="6"/>
  <c r="I60" i="6"/>
  <c r="I62" i="6"/>
  <c r="I64" i="6"/>
  <c r="I66" i="6"/>
  <c r="I68" i="6"/>
  <c r="I70" i="6"/>
  <c r="C100" i="10"/>
  <c r="I27" i="6"/>
  <c r="I29" i="6"/>
  <c r="I31" i="6"/>
  <c r="I33" i="6"/>
  <c r="I35" i="6"/>
  <c r="I37" i="6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 l="1"/>
  <c r="J71" i="6"/>
  <c r="B100" i="10"/>
  <c r="H69" i="6"/>
  <c r="H67" i="6"/>
  <c r="H65" i="6"/>
  <c r="H63" i="6"/>
  <c r="H61" i="6"/>
  <c r="H59" i="6"/>
  <c r="H57" i="6"/>
  <c r="H55" i="6"/>
  <c r="H53" i="6"/>
  <c r="H51" i="6"/>
  <c r="H49" i="6"/>
  <c r="H47" i="6"/>
  <c r="H45" i="6"/>
  <c r="H43" i="6"/>
  <c r="H41" i="6"/>
  <c r="H39" i="6"/>
  <c r="H37" i="6"/>
  <c r="H35" i="6"/>
  <c r="H33" i="6"/>
  <c r="H31" i="6"/>
  <c r="H29" i="6"/>
  <c r="H27" i="6"/>
  <c r="H26" i="6"/>
  <c r="H70" i="6"/>
  <c r="H68" i="6"/>
  <c r="H66" i="6"/>
  <c r="H64" i="6"/>
  <c r="H62" i="6"/>
  <c r="H60" i="6"/>
  <c r="H58" i="6"/>
  <c r="H56" i="6"/>
  <c r="H54" i="6"/>
  <c r="H52" i="6"/>
  <c r="H50" i="6"/>
  <c r="H48" i="6"/>
  <c r="H46" i="6"/>
  <c r="H44" i="6"/>
  <c r="H42" i="6"/>
  <c r="H40" i="6"/>
  <c r="H38" i="6"/>
  <c r="H36" i="6"/>
  <c r="H34" i="6"/>
  <c r="H32" i="6"/>
  <c r="H30" i="6"/>
  <c r="H28" i="6"/>
  <c r="H71" i="6" l="1"/>
  <c r="A100" i="10"/>
  <c r="F27" i="6" s="1"/>
  <c r="G26" i="6"/>
  <c r="G69" i="6"/>
  <c r="G67" i="6"/>
  <c r="G65" i="6"/>
  <c r="G63" i="6"/>
  <c r="G61" i="6"/>
  <c r="G59" i="6"/>
  <c r="G57" i="6"/>
  <c r="G55" i="6"/>
  <c r="G53" i="6"/>
  <c r="G51" i="6"/>
  <c r="G49" i="6"/>
  <c r="G47" i="6"/>
  <c r="G45" i="6"/>
  <c r="G43" i="6"/>
  <c r="G41" i="6"/>
  <c r="G39" i="6"/>
  <c r="G37" i="6"/>
  <c r="G35" i="6"/>
  <c r="G33" i="6"/>
  <c r="G31" i="6"/>
  <c r="G29" i="6"/>
  <c r="G27" i="6"/>
  <c r="G68" i="6"/>
  <c r="G62" i="6"/>
  <c r="G58" i="6"/>
  <c r="G52" i="6"/>
  <c r="G46" i="6"/>
  <c r="G40" i="6"/>
  <c r="G34" i="6"/>
  <c r="G28" i="6"/>
  <c r="G70" i="6"/>
  <c r="G64" i="6"/>
  <c r="G56" i="6"/>
  <c r="G50" i="6"/>
  <c r="G42" i="6"/>
  <c r="G36" i="6"/>
  <c r="G30" i="6"/>
  <c r="G66" i="6"/>
  <c r="G60" i="6"/>
  <c r="G54" i="6"/>
  <c r="G48" i="6"/>
  <c r="G44" i="6"/>
  <c r="G38" i="6"/>
  <c r="G32" i="6"/>
  <c r="G71" i="6" l="1"/>
  <c r="F65" i="6"/>
  <c r="F57" i="6"/>
  <c r="F49" i="6"/>
  <c r="F41" i="6"/>
  <c r="F33" i="6"/>
  <c r="F64" i="6"/>
  <c r="F56" i="6"/>
  <c r="F48" i="6"/>
  <c r="F40" i="6"/>
  <c r="F32" i="6"/>
  <c r="F26" i="6"/>
  <c r="F47" i="6"/>
  <c r="F31" i="6"/>
  <c r="F62" i="6"/>
  <c r="F46" i="6"/>
  <c r="F30" i="6"/>
  <c r="F63" i="6"/>
  <c r="F55" i="6"/>
  <c r="F39" i="6"/>
  <c r="F69" i="6"/>
  <c r="F61" i="6"/>
  <c r="F53" i="6"/>
  <c r="F45" i="6"/>
  <c r="F37" i="6"/>
  <c r="F29" i="6"/>
  <c r="F67" i="6"/>
  <c r="F43" i="6"/>
  <c r="F50" i="6"/>
  <c r="F34" i="6"/>
  <c r="F68" i="6"/>
  <c r="F60" i="6"/>
  <c r="F52" i="6"/>
  <c r="F44" i="6"/>
  <c r="F36" i="6"/>
  <c r="F28" i="6"/>
  <c r="F51" i="6"/>
  <c r="F35" i="6"/>
  <c r="F59" i="6"/>
  <c r="F70" i="6"/>
  <c r="F54" i="6"/>
  <c r="F38" i="6"/>
  <c r="F66" i="6"/>
  <c r="F58" i="6"/>
  <c r="F42" i="6"/>
  <c r="F71" i="6" l="1"/>
  <c r="AK47" i="5"/>
  <c r="AK43" i="5"/>
  <c r="AK39" i="5"/>
  <c r="AK35" i="5"/>
  <c r="AK31" i="5"/>
  <c r="AI31" i="5"/>
  <c r="AE9" i="4"/>
  <c r="AD9" i="4"/>
</calcChain>
</file>

<file path=xl/sharedStrings.xml><?xml version="1.0" encoding="utf-8"?>
<sst xmlns="http://schemas.openxmlformats.org/spreadsheetml/2006/main" count="6716" uniqueCount="115">
  <si>
    <t>ELECTRICITY GENERATION STATISTICS</t>
  </si>
  <si>
    <t>YEAR</t>
  </si>
  <si>
    <t>QUARTER</t>
  </si>
  <si>
    <t>KIIRA&amp; NALUBAALE</t>
  </si>
  <si>
    <t>BUJAGALI ELECTRICITY LIMITED</t>
  </si>
  <si>
    <t>ISIMBA</t>
  </si>
  <si>
    <t>KARUMA</t>
  </si>
  <si>
    <t>Achwa 2</t>
  </si>
  <si>
    <t>Achwa 1</t>
  </si>
  <si>
    <t>KAKIRA SUGAR WORKS</t>
  </si>
  <si>
    <t>KINYARA SUGAR WORKS</t>
  </si>
  <si>
    <t>SAIL KALIRO</t>
  </si>
  <si>
    <t>SCOUL</t>
  </si>
  <si>
    <t>MAYUGE SUGAR</t>
  </si>
  <si>
    <t>KASESE COBALT COMPANY LIMITED</t>
  </si>
  <si>
    <t>KILEMBE MINES LIMITED (KML)</t>
  </si>
  <si>
    <t>MAJI-POWER BUGOYE-LIMITED</t>
  </si>
  <si>
    <t>KABALEGA HYDROMAX</t>
  </si>
  <si>
    <t>AEMS-MPANGA</t>
  </si>
  <si>
    <t>ECOPOWER-ISHASHA</t>
  </si>
  <si>
    <t>MUVUMBE HYDRO (U) LIMITED</t>
  </si>
  <si>
    <t>ELGON HYDRO SITI</t>
  </si>
  <si>
    <t>RWIMI</t>
  </si>
  <si>
    <t>NYAMWAMBA</t>
  </si>
  <si>
    <t>LUBILIA</t>
  </si>
  <si>
    <t>NKUSI (PA TECHNICAL)</t>
  </si>
  <si>
    <t>HYDROMAX NKUSI (WAKI)</t>
  </si>
  <si>
    <t>MAHOMA</t>
  </si>
  <si>
    <t>SINDILA</t>
  </si>
  <si>
    <t>ZIBA</t>
  </si>
  <si>
    <t>SITI 2</t>
  </si>
  <si>
    <t>NDUGUTU</t>
  </si>
  <si>
    <t>TIMEX BUKINDA</t>
  </si>
  <si>
    <t>NYAMAGASANI 2</t>
  </si>
  <si>
    <t>RWENZORI HYDRO</t>
  </si>
  <si>
    <t>KAKAKA</t>
  </si>
  <si>
    <t>KIKAGATI</t>
  </si>
  <si>
    <t>NYAMWAMBA 2</t>
  </si>
  <si>
    <t>SM HYDRO</t>
  </si>
  <si>
    <t>ACCESS SOLAR</t>
  </si>
  <si>
    <t>TORORO SOLAR (NORTH)</t>
  </si>
  <si>
    <t>XSABO SOLAR</t>
  </si>
  <si>
    <t>XSABO NKONGE SOLARLINE</t>
  </si>
  <si>
    <t>EMERGING SOLAR POWER (BUFULUBI)</t>
  </si>
  <si>
    <t>Tororo PV POWER PROJECT (TORORO PV POWER Co. LTD)</t>
  </si>
  <si>
    <t>UEGCL NAMANVE (JACOBSEN)</t>
  </si>
  <si>
    <t>ELECTROMAXX (U) LIMITED</t>
  </si>
  <si>
    <t>Q2</t>
  </si>
  <si>
    <t>Q1</t>
  </si>
  <si>
    <t>Q4</t>
  </si>
  <si>
    <t>Q3</t>
  </si>
  <si>
    <t>Source: ERA ESI database</t>
  </si>
  <si>
    <t>NOTE:</t>
  </si>
  <si>
    <t>1. Statistics reported here are subject to monthly reveisions up to six months after original publication</t>
  </si>
  <si>
    <t>2. KEY</t>
  </si>
  <si>
    <t>Expiry of Licence</t>
  </si>
  <si>
    <t>Breakdown</t>
  </si>
  <si>
    <t>Before Plant commenced operations</t>
  </si>
  <si>
    <t>ELECTRICITY SALES</t>
  </si>
  <si>
    <t>KIIRA &amp; NALUBAALE</t>
  </si>
  <si>
    <t>Achwa 1&amp;2</t>
  </si>
  <si>
    <t>NYAMAGASANI_2</t>
  </si>
  <si>
    <t>EMMERGING SOLAR POWER (BUFULUBI)</t>
  </si>
  <si>
    <t>TORORO PV POWER PROJECT (TORORO PV POWER CO. LTD)</t>
  </si>
  <si>
    <t>UEGCL NAMANVE</t>
  </si>
  <si>
    <t>IDA AGGREKO MUTUNDWE</t>
  </si>
  <si>
    <t>AGGREKO KIIRA</t>
  </si>
  <si>
    <t>TANESCO</t>
  </si>
  <si>
    <t>KENYA POWER LIGHTING COMPANY (KPLC)</t>
  </si>
  <si>
    <t>RWANDA</t>
  </si>
  <si>
    <t>Total</t>
  </si>
  <si>
    <t>Year</t>
  </si>
  <si>
    <t>Quarter</t>
  </si>
  <si>
    <t>STAFF NUMBERS OF ELECTRICITY GENERATION COMPANIES IN UGANDA</t>
  </si>
  <si>
    <t xml:space="preserve">LARGE HYDROELECTRIC GENERATORS </t>
  </si>
  <si>
    <t>MINI-HYDROELECTRIC GENERATORS</t>
  </si>
  <si>
    <t>THERMAL GENERATORS</t>
  </si>
  <si>
    <t>SOLAR PV</t>
  </si>
  <si>
    <t>PERIOD</t>
  </si>
  <si>
    <t>KIIRA &amp; NALUBAALE HPPs
(ESKOM (U) LIMITED)</t>
  </si>
  <si>
    <t>BUJAGALI HPP 
(BUJAGALI ELECTRICITY LIMITED)</t>
  </si>
  <si>
    <t>ISIMBA HPP</t>
  </si>
  <si>
    <t>KARUMA HPP</t>
  </si>
  <si>
    <t>ACHWA 1&amp;2 HPP</t>
  </si>
  <si>
    <t>MOBUKU III
(KASESE COBALT COMPANY LIMITED)</t>
  </si>
  <si>
    <t>KILEMBE MINES LIMITED</t>
  </si>
  <si>
    <t xml:space="preserve">MAJI-POWER BUGOYE-LIMITED </t>
  </si>
  <si>
    <t>MPANGA HPP
(AEMS-MPANGA)</t>
  </si>
  <si>
    <t>ELGON HYDRO SITI I</t>
  </si>
  <si>
    <t xml:space="preserve">ELECTRO-MAXX (U) LIMITED </t>
  </si>
  <si>
    <t>EMMERGING SOLAR</t>
  </si>
  <si>
    <t>TORORO PV</t>
  </si>
  <si>
    <t>Expatriates</t>
  </si>
  <si>
    <t>National</t>
  </si>
  <si>
    <t>o</t>
  </si>
  <si>
    <t xml:space="preserve">Q1 </t>
  </si>
  <si>
    <t>ACHWA 2 HPP</t>
  </si>
  <si>
    <t>TORORO SOLAR NORTH</t>
  </si>
  <si>
    <t>Staff costs</t>
  </si>
  <si>
    <t>Repairs &amp; maintenance</t>
  </si>
  <si>
    <t>Admin Expenses</t>
  </si>
  <si>
    <t>License fees</t>
  </si>
  <si>
    <t>Transport &amp; vehicles</t>
  </si>
  <si>
    <t>Equipment rentals</t>
  </si>
  <si>
    <t>Other costs</t>
  </si>
  <si>
    <t>-</t>
  </si>
  <si>
    <t>Converted Figures for Rwimi and Eco-Power</t>
  </si>
  <si>
    <t>3. Quarterly Exchange rate figures used are as per the BOU published Statistics at www.bou.or.ug (End period)</t>
  </si>
  <si>
    <t>Plant</t>
  </si>
  <si>
    <t>Energy</t>
  </si>
  <si>
    <t>Calendar Year</t>
  </si>
  <si>
    <t>Period</t>
  </si>
  <si>
    <t>Energy Generated (GWh)</t>
  </si>
  <si>
    <t>Select the Reporting Period of Choice here</t>
  </si>
  <si>
    <t>Plant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</si>
</sst>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&quot;USh&quot;* #,##0_-;\-&quot;USh&quot;* #,##0_-;_-&quot;USh&quot;* &quot;-&quot;_-;_-@_-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-* #,##0.0_-;\-* #,##0.0_-;_-* &quot;-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rgb="FF000000"/>
      <name val="Candara"/>
      <family val="2"/>
    </font>
    <font>
      <b/>
      <sz val="18"/>
      <name val="Candara"/>
      <family val="2"/>
    </font>
    <font>
      <sz val="18"/>
      <name val="Candara"/>
      <family val="2"/>
    </font>
    <font>
      <sz val="18"/>
      <color rgb="FF000000"/>
      <name val="Candara"/>
      <family val="2"/>
    </font>
    <font>
      <b/>
      <sz val="12"/>
      <name val="Century Gothic"/>
      <family val="2"/>
    </font>
    <font>
      <sz val="10"/>
      <color rgb="FF000000"/>
      <name val="Century Gothic"/>
      <family val="2"/>
    </font>
    <font>
      <sz val="12"/>
      <name val="Candara"/>
      <family val="2"/>
    </font>
    <font>
      <sz val="11"/>
      <color rgb="FF000000"/>
      <name val="Calibri"/>
      <family val="2"/>
    </font>
    <font>
      <sz val="12"/>
      <color rgb="FF000000"/>
      <name val="Candara"/>
      <family val="2"/>
    </font>
    <font>
      <sz val="11"/>
      <color rgb="FF000000"/>
      <name val="Century Gothic"/>
      <family val="2"/>
    </font>
    <font>
      <b/>
      <sz val="12"/>
      <color rgb="FF000000"/>
      <name val="Candara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2"/>
      <name val="Century Gothic"/>
      <family val="2"/>
    </font>
    <font>
      <b/>
      <sz val="12"/>
      <name val="Candara"/>
      <family val="2"/>
    </font>
    <font>
      <sz val="10"/>
      <name val="Candara"/>
      <family val="2"/>
    </font>
    <font>
      <b/>
      <u/>
      <sz val="12"/>
      <color rgb="FF000000"/>
      <name val="Candara"/>
      <family val="2"/>
    </font>
    <font>
      <b/>
      <sz val="12"/>
      <color rgb="FF9C0006"/>
      <name val="Candara"/>
      <family val="2"/>
    </font>
    <font>
      <b/>
      <sz val="12"/>
      <color rgb="FF006100"/>
      <name val="Candara"/>
      <family val="2"/>
    </font>
    <font>
      <b/>
      <sz val="12"/>
      <color rgb="FF9C6500"/>
      <name val="Candara"/>
      <family val="2"/>
    </font>
    <font>
      <sz val="10"/>
      <color rgb="FF000000"/>
      <name val="Cambria"/>
      <family val="1"/>
    </font>
    <font>
      <sz val="1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Century Gothic"/>
      <family val="2"/>
    </font>
    <font>
      <sz val="10"/>
      <name val="Calibri"/>
      <family val="2"/>
    </font>
    <font>
      <sz val="9"/>
      <color rgb="FF000000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4"/>
      <color theme="1"/>
      <name val="Candara"/>
      <family val="2"/>
    </font>
    <font>
      <b/>
      <sz val="14"/>
      <color theme="4" tint="-0.499984740745262"/>
      <name val="Candara"/>
      <family val="2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5D9F1"/>
        <bgColor rgb="FFF79646"/>
      </patternFill>
    </fill>
    <fill>
      <patternFill patternType="solid">
        <fgColor rgb="FFF2DCDB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C7CE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E26B0A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F79646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F7964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rgb="FFF79646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rgb="FFF79646"/>
      </bottom>
      <diagonal/>
    </border>
    <border>
      <left style="medium">
        <color indexed="64"/>
      </left>
      <right/>
      <top style="thin">
        <color indexed="64"/>
      </top>
      <bottom style="double">
        <color rgb="FFF79646"/>
      </bottom>
      <diagonal/>
    </border>
    <border>
      <left/>
      <right style="medium">
        <color auto="1"/>
      </right>
      <top style="double">
        <color rgb="FFF79646"/>
      </top>
      <bottom/>
      <diagonal/>
    </border>
    <border>
      <left style="medium">
        <color indexed="64"/>
      </left>
      <right style="medium">
        <color indexed="64"/>
      </right>
      <top style="double">
        <color rgb="FFF79646"/>
      </top>
      <bottom/>
      <diagonal/>
    </border>
    <border>
      <left style="medium">
        <color indexed="64"/>
      </left>
      <right/>
      <top style="double">
        <color rgb="FFF7964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rgb="FFE26B0A"/>
      </bottom>
      <diagonal/>
    </border>
    <border>
      <left style="medium">
        <color indexed="64"/>
      </left>
      <right style="medium">
        <color indexed="64"/>
      </right>
      <top style="double">
        <color rgb="FFE26B0A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rgb="FFF7964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E26B0A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E26B0A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E26B0A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rgb="FFE26B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 style="double">
        <color rgb="FFE26B0A"/>
      </bottom>
      <diagonal/>
    </border>
    <border>
      <left style="thin">
        <color auto="1"/>
      </left>
      <right/>
      <top style="thin">
        <color indexed="64"/>
      </top>
      <bottom style="double">
        <color rgb="FFE26B0A"/>
      </bottom>
      <diagonal/>
    </border>
    <border>
      <left/>
      <right/>
      <top style="thin">
        <color indexed="64"/>
      </top>
      <bottom style="double">
        <color rgb="FFE26B0A"/>
      </bottom>
      <diagonal/>
    </border>
    <border>
      <left style="medium">
        <color indexed="64"/>
      </left>
      <right style="thin">
        <color indexed="64"/>
      </right>
      <top style="double">
        <color rgb="FFF79646"/>
      </top>
      <bottom/>
      <diagonal/>
    </border>
    <border>
      <left style="thin">
        <color indexed="64"/>
      </left>
      <right/>
      <top style="double">
        <color rgb="FFF79646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F79646"/>
      </bottom>
      <diagonal/>
    </border>
    <border>
      <left style="thin">
        <color indexed="64"/>
      </left>
      <right/>
      <top style="thin">
        <color indexed="64"/>
      </top>
      <bottom style="double">
        <color rgb="FFF7964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rgb="FFF79646"/>
      </bottom>
      <diagonal/>
    </border>
    <border>
      <left style="thin">
        <color indexed="64"/>
      </left>
      <right/>
      <top/>
      <bottom style="double">
        <color rgb="FFF79646"/>
      </bottom>
      <diagonal/>
    </border>
    <border>
      <left style="medium">
        <color indexed="64"/>
      </left>
      <right style="thin">
        <color indexed="64"/>
      </right>
      <top/>
      <bottom style="double">
        <color rgb="FFE26B0A"/>
      </bottom>
      <diagonal/>
    </border>
    <border>
      <left style="thin">
        <color indexed="64"/>
      </left>
      <right style="thin">
        <color indexed="64"/>
      </right>
      <top/>
      <bottom style="double">
        <color rgb="FFE26B0A"/>
      </bottom>
      <diagonal/>
    </border>
    <border>
      <left style="thin">
        <color indexed="64"/>
      </left>
      <right style="medium">
        <color indexed="64"/>
      </right>
      <top/>
      <bottom style="double">
        <color rgb="FFE26B0A"/>
      </bottom>
      <diagonal/>
    </border>
    <border>
      <left style="thin">
        <color auto="1"/>
      </left>
      <right/>
      <top/>
      <bottom style="double">
        <color rgb="FFE26B0A"/>
      </bottom>
      <diagonal/>
    </border>
    <border>
      <left/>
      <right style="thin">
        <color auto="1"/>
      </right>
      <top/>
      <bottom style="double">
        <color rgb="FFE26B0A"/>
      </bottom>
      <diagonal/>
    </border>
    <border>
      <left style="medium">
        <color rgb="FF000000"/>
      </left>
      <right style="thin">
        <color auto="1"/>
      </right>
      <top/>
      <bottom style="double">
        <color rgb="FFE26B0A"/>
      </bottom>
      <diagonal/>
    </border>
    <border>
      <left style="thin">
        <color auto="1"/>
      </left>
      <right style="medium">
        <color rgb="FF000000"/>
      </right>
      <top/>
      <bottom style="double">
        <color rgb="FFE26B0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E26B0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7964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F7964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rgb="FFF79646"/>
      </top>
      <bottom style="thin">
        <color indexed="64"/>
      </bottom>
      <diagonal/>
    </border>
    <border>
      <left style="thin">
        <color indexed="64"/>
      </left>
      <right/>
      <top style="double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79646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rgb="FFF79646"/>
      </top>
      <bottom style="thin">
        <color indexed="64"/>
      </bottom>
      <diagonal/>
    </border>
    <border>
      <left/>
      <right style="thin">
        <color indexed="64"/>
      </right>
      <top style="double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rgb="FFE26B0A"/>
      </bottom>
      <diagonal/>
    </border>
    <border>
      <left/>
      <right style="medium">
        <color indexed="64"/>
      </right>
      <top style="double">
        <color rgb="FFE26B0A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rgb="FFE26B0A"/>
      </bottom>
      <diagonal/>
    </border>
    <border>
      <left style="medium">
        <color indexed="64"/>
      </left>
      <right/>
      <top style="double">
        <color rgb="FFE26B0A"/>
      </top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double">
        <color rgb="FFE26B0A"/>
      </bottom>
      <diagonal/>
    </border>
    <border>
      <left style="medium">
        <color rgb="FF000000"/>
      </left>
      <right/>
      <top/>
      <bottom style="double">
        <color rgb="FFE26B0A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165" fontId="26" fillId="0" borderId="0" applyFont="0" applyFill="0" applyBorder="0" applyAlignment="0" applyProtection="0"/>
  </cellStyleXfs>
  <cellXfs count="593">
    <xf numFmtId="0" fontId="0" fillId="0" borderId="0" xfId="0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Continuous" vertical="center" wrapText="1"/>
    </xf>
    <xf numFmtId="3" fontId="5" fillId="0" borderId="0" xfId="0" applyNumberFormat="1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 wrapText="1"/>
    </xf>
    <xf numFmtId="0" fontId="8" fillId="0" borderId="0" xfId="0" applyFont="1" applyFill="1" applyBorder="1"/>
    <xf numFmtId="0" fontId="9" fillId="5" borderId="1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1" fillId="6" borderId="4" xfId="0" applyFont="1" applyFill="1" applyBorder="1" applyAlignment="1">
      <alignment horizontal="center" vertical="top"/>
    </xf>
    <xf numFmtId="41" fontId="11" fillId="0" borderId="4" xfId="1" applyFont="1" applyFill="1" applyBorder="1" applyAlignment="1">
      <alignment horizontal="center" vertical="top"/>
    </xf>
    <xf numFmtId="41" fontId="11" fillId="0" borderId="5" xfId="1" applyFont="1" applyFill="1" applyBorder="1" applyAlignment="1">
      <alignment horizontal="center" vertical="top"/>
    </xf>
    <xf numFmtId="41" fontId="11" fillId="7" borderId="6" xfId="1" applyFont="1" applyFill="1" applyBorder="1" applyAlignment="1">
      <alignment horizontal="center" vertical="top"/>
    </xf>
    <xf numFmtId="41" fontId="11" fillId="0" borderId="4" xfId="1" applyNumberFormat="1" applyFont="1" applyFill="1" applyBorder="1" applyAlignment="1">
      <alignment horizontal="center" vertical="top"/>
    </xf>
    <xf numFmtId="0" fontId="12" fillId="0" borderId="0" xfId="0" applyFont="1" applyFill="1" applyBorder="1"/>
    <xf numFmtId="0" fontId="11" fillId="6" borderId="7" xfId="0" applyFont="1" applyFill="1" applyBorder="1" applyAlignment="1">
      <alignment horizontal="center" vertical="top"/>
    </xf>
    <xf numFmtId="41" fontId="11" fillId="0" borderId="7" xfId="1" applyFont="1" applyFill="1" applyBorder="1" applyAlignment="1">
      <alignment horizontal="center" vertical="top"/>
    </xf>
    <xf numFmtId="41" fontId="11" fillId="7" borderId="7" xfId="1" applyFont="1" applyFill="1" applyBorder="1" applyAlignment="1">
      <alignment horizontal="center" vertical="top"/>
    </xf>
    <xf numFmtId="41" fontId="11" fillId="8" borderId="2" xfId="1" applyFont="1" applyFill="1" applyBorder="1" applyAlignment="1">
      <alignment horizontal="center" vertical="top"/>
    </xf>
    <xf numFmtId="0" fontId="11" fillId="6" borderId="8" xfId="0" applyFont="1" applyFill="1" applyBorder="1" applyAlignment="1">
      <alignment horizontal="center" vertical="top"/>
    </xf>
    <xf numFmtId="0" fontId="11" fillId="6" borderId="9" xfId="0" applyFont="1" applyFill="1" applyBorder="1" applyAlignment="1">
      <alignment horizontal="center" vertical="top"/>
    </xf>
    <xf numFmtId="41" fontId="11" fillId="0" borderId="9" xfId="1" applyFont="1" applyFill="1" applyBorder="1" applyAlignment="1">
      <alignment horizontal="center" vertical="top"/>
    </xf>
    <xf numFmtId="164" fontId="11" fillId="0" borderId="9" xfId="1" applyNumberFormat="1" applyFont="1" applyFill="1" applyBorder="1" applyAlignment="1">
      <alignment horizontal="center" vertical="top"/>
    </xf>
    <xf numFmtId="41" fontId="11" fillId="0" borderId="10" xfId="1" applyFont="1" applyFill="1" applyBorder="1" applyAlignment="1">
      <alignment horizontal="center" vertical="top"/>
    </xf>
    <xf numFmtId="42" fontId="13" fillId="7" borderId="0" xfId="0" applyNumberFormat="1" applyFont="1" applyFill="1" applyBorder="1" applyAlignment="1">
      <alignment horizontal="center" vertical="top"/>
    </xf>
    <xf numFmtId="41" fontId="11" fillId="0" borderId="11" xfId="1" applyFont="1" applyFill="1" applyBorder="1" applyAlignment="1">
      <alignment horizontal="center" vertical="top"/>
    </xf>
    <xf numFmtId="0" fontId="13" fillId="9" borderId="12" xfId="0" applyFont="1" applyFill="1" applyBorder="1" applyAlignment="1">
      <alignment horizontal="center" vertical="top"/>
    </xf>
    <xf numFmtId="41" fontId="11" fillId="0" borderId="8" xfId="1" applyFont="1" applyFill="1" applyBorder="1" applyAlignment="1">
      <alignment horizontal="center" vertical="top"/>
    </xf>
    <xf numFmtId="41" fontId="11" fillId="8" borderId="13" xfId="1" applyFont="1" applyFill="1" applyBorder="1" applyAlignment="1">
      <alignment horizontal="center" vertical="top"/>
    </xf>
    <xf numFmtId="41" fontId="11" fillId="7" borderId="11" xfId="1" applyFont="1" applyFill="1" applyBorder="1" applyAlignment="1">
      <alignment horizontal="center" vertical="top"/>
    </xf>
    <xf numFmtId="0" fontId="14" fillId="0" borderId="0" xfId="0" applyFont="1" applyFill="1" applyBorder="1"/>
    <xf numFmtId="0" fontId="11" fillId="6" borderId="14" xfId="0" applyFont="1" applyFill="1" applyBorder="1" applyAlignment="1">
      <alignment horizontal="center" vertical="top"/>
    </xf>
    <xf numFmtId="0" fontId="11" fillId="6" borderId="15" xfId="0" applyFont="1" applyFill="1" applyBorder="1" applyAlignment="1">
      <alignment horizontal="center" vertical="top"/>
    </xf>
    <xf numFmtId="41" fontId="11" fillId="0" borderId="15" xfId="1" applyFont="1" applyFill="1" applyBorder="1" applyAlignment="1">
      <alignment horizontal="center" vertical="top"/>
    </xf>
    <xf numFmtId="41" fontId="11" fillId="0" borderId="16" xfId="1" applyFont="1" applyFill="1" applyBorder="1" applyAlignment="1">
      <alignment horizontal="center" vertical="top"/>
    </xf>
    <xf numFmtId="0" fontId="13" fillId="9" borderId="17" xfId="0" applyFont="1" applyFill="1" applyBorder="1" applyAlignment="1">
      <alignment horizontal="center" vertical="top"/>
    </xf>
    <xf numFmtId="41" fontId="11" fillId="0" borderId="14" xfId="1" applyFont="1" applyFill="1" applyBorder="1" applyAlignment="1">
      <alignment horizontal="center" vertical="top"/>
    </xf>
    <xf numFmtId="41" fontId="11" fillId="8" borderId="15" xfId="1" applyFont="1" applyFill="1" applyBorder="1" applyAlignment="1">
      <alignment horizontal="center" vertical="top"/>
    </xf>
    <xf numFmtId="41" fontId="11" fillId="7" borderId="16" xfId="1" applyFont="1" applyFill="1" applyBorder="1" applyAlignment="1">
      <alignment horizontal="center" vertical="top"/>
    </xf>
    <xf numFmtId="0" fontId="12" fillId="0" borderId="0" xfId="0" applyFont="1" applyFill="1" applyBorder="1" applyAlignment="1"/>
    <xf numFmtId="0" fontId="11" fillId="6" borderId="18" xfId="0" applyFont="1" applyFill="1" applyBorder="1" applyAlignment="1">
      <alignment horizontal="center" vertical="top"/>
    </xf>
    <xf numFmtId="0" fontId="11" fillId="6" borderId="19" xfId="0" applyFont="1" applyFill="1" applyBorder="1" applyAlignment="1">
      <alignment horizontal="center" vertical="top"/>
    </xf>
    <xf numFmtId="41" fontId="11" fillId="0" borderId="19" xfId="1" applyFont="1" applyFill="1" applyBorder="1" applyAlignment="1">
      <alignment horizontal="center" vertical="top"/>
    </xf>
    <xf numFmtId="41" fontId="11" fillId="8" borderId="19" xfId="1" applyFont="1" applyFill="1" applyBorder="1" applyAlignment="1">
      <alignment horizontal="center" vertical="top"/>
    </xf>
    <xf numFmtId="41" fontId="11" fillId="7" borderId="20" xfId="1" applyFont="1" applyFill="1" applyBorder="1" applyAlignment="1">
      <alignment horizontal="center" vertical="top"/>
    </xf>
    <xf numFmtId="41" fontId="11" fillId="0" borderId="20" xfId="1" applyFont="1" applyFill="1" applyBorder="1" applyAlignment="1">
      <alignment horizontal="center" vertical="top"/>
    </xf>
    <xf numFmtId="0" fontId="11" fillId="6" borderId="21" xfId="0" applyFont="1" applyFill="1" applyBorder="1" applyAlignment="1">
      <alignment horizontal="center" vertical="top"/>
    </xf>
    <xf numFmtId="0" fontId="11" fillId="6" borderId="22" xfId="0" applyFont="1" applyFill="1" applyBorder="1" applyAlignment="1">
      <alignment horizontal="center" vertical="top"/>
    </xf>
    <xf numFmtId="41" fontId="11" fillId="0" borderId="13" xfId="1" applyFont="1" applyFill="1" applyBorder="1" applyAlignment="1">
      <alignment horizontal="center" vertical="top"/>
    </xf>
    <xf numFmtId="41" fontId="11" fillId="0" borderId="23" xfId="1" applyFont="1" applyFill="1" applyBorder="1" applyAlignment="1">
      <alignment horizontal="center" vertical="top"/>
    </xf>
    <xf numFmtId="41" fontId="12" fillId="0" borderId="0" xfId="0" applyNumberFormat="1" applyFont="1" applyFill="1" applyBorder="1"/>
    <xf numFmtId="41" fontId="11" fillId="0" borderId="22" xfId="1" applyFont="1" applyFill="1" applyBorder="1" applyAlignment="1">
      <alignment horizontal="center" vertical="top"/>
    </xf>
    <xf numFmtId="41" fontId="11" fillId="8" borderId="23" xfId="1" applyFont="1" applyFill="1" applyBorder="1" applyAlignment="1">
      <alignment horizontal="center" vertical="top"/>
    </xf>
    <xf numFmtId="41" fontId="11" fillId="8" borderId="16" xfId="1" applyFont="1" applyFill="1" applyBorder="1" applyAlignment="1">
      <alignment horizontal="center" vertical="top"/>
    </xf>
    <xf numFmtId="0" fontId="11" fillId="6" borderId="24" xfId="0" applyFont="1" applyFill="1" applyBorder="1" applyAlignment="1">
      <alignment horizontal="center" vertical="top"/>
    </xf>
    <xf numFmtId="0" fontId="11" fillId="6" borderId="25" xfId="0" applyFont="1" applyFill="1" applyBorder="1" applyAlignment="1">
      <alignment horizontal="center" vertical="top"/>
    </xf>
    <xf numFmtId="41" fontId="11" fillId="0" borderId="25" xfId="1" applyFont="1" applyFill="1" applyBorder="1" applyAlignment="1">
      <alignment horizontal="center" vertical="top"/>
    </xf>
    <xf numFmtId="41" fontId="11" fillId="8" borderId="25" xfId="1" applyFont="1" applyFill="1" applyBorder="1" applyAlignment="1">
      <alignment horizontal="center" vertical="top"/>
    </xf>
    <xf numFmtId="41" fontId="11" fillId="8" borderId="26" xfId="1" applyFont="1" applyFill="1" applyBorder="1" applyAlignment="1">
      <alignment horizontal="center" vertical="top"/>
    </xf>
    <xf numFmtId="0" fontId="15" fillId="0" borderId="0" xfId="0" applyFont="1" applyFill="1" applyBorder="1" applyAlignment="1"/>
    <xf numFmtId="0" fontId="13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/>
    <xf numFmtId="0" fontId="15" fillId="0" borderId="0" xfId="0" applyFont="1" applyFill="1" applyBorder="1"/>
    <xf numFmtId="0" fontId="13" fillId="7" borderId="17" xfId="0" applyFont="1" applyFill="1" applyBorder="1"/>
    <xf numFmtId="0" fontId="13" fillId="8" borderId="17" xfId="0" applyFont="1" applyFill="1" applyBorder="1" applyAlignment="1"/>
    <xf numFmtId="0" fontId="17" fillId="10" borderId="0" xfId="0" applyFont="1" applyFill="1" applyBorder="1"/>
    <xf numFmtId="0" fontId="8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Continuous"/>
    </xf>
    <xf numFmtId="0" fontId="7" fillId="0" borderId="0" xfId="0" applyFont="1" applyFill="1" applyBorder="1"/>
    <xf numFmtId="0" fontId="18" fillId="10" borderId="0" xfId="0" applyFont="1" applyFill="1" applyBorder="1"/>
    <xf numFmtId="0" fontId="10" fillId="10" borderId="0" xfId="0" applyFont="1" applyFill="1" applyBorder="1"/>
    <xf numFmtId="41" fontId="11" fillId="7" borderId="5" xfId="1" applyFont="1" applyFill="1" applyBorder="1" applyAlignment="1">
      <alignment horizontal="center" vertical="top"/>
    </xf>
    <xf numFmtId="0" fontId="13" fillId="7" borderId="5" xfId="0" applyFont="1" applyFill="1" applyBorder="1" applyAlignment="1">
      <alignment horizontal="center" vertical="top"/>
    </xf>
    <xf numFmtId="41" fontId="10" fillId="10" borderId="0" xfId="0" applyNumberFormat="1" applyFont="1" applyFill="1" applyBorder="1"/>
    <xf numFmtId="0" fontId="11" fillId="6" borderId="27" xfId="0" applyFont="1" applyFill="1" applyBorder="1" applyAlignment="1">
      <alignment horizontal="center" vertical="top"/>
    </xf>
    <xf numFmtId="41" fontId="11" fillId="0" borderId="27" xfId="1" applyFont="1" applyFill="1" applyBorder="1" applyAlignment="1">
      <alignment horizontal="center" vertical="top"/>
    </xf>
    <xf numFmtId="41" fontId="11" fillId="7" borderId="27" xfId="1" applyFont="1" applyFill="1" applyBorder="1" applyAlignment="1">
      <alignment horizontal="center" vertical="top"/>
    </xf>
    <xf numFmtId="0" fontId="13" fillId="7" borderId="27" xfId="0" applyFont="1" applyFill="1" applyBorder="1" applyAlignment="1">
      <alignment horizontal="center" vertical="top"/>
    </xf>
    <xf numFmtId="0" fontId="14" fillId="10" borderId="0" xfId="0" applyFont="1" applyFill="1" applyBorder="1"/>
    <xf numFmtId="0" fontId="11" fillId="6" borderId="28" xfId="0" applyFont="1" applyFill="1" applyBorder="1" applyAlignment="1">
      <alignment horizontal="center" vertical="top"/>
    </xf>
    <xf numFmtId="41" fontId="11" fillId="0" borderId="28" xfId="1" applyFont="1" applyFill="1" applyBorder="1" applyAlignment="1">
      <alignment horizontal="center" vertical="top"/>
    </xf>
    <xf numFmtId="41" fontId="11" fillId="7" borderId="28" xfId="1" applyFont="1" applyFill="1" applyBorder="1" applyAlignment="1">
      <alignment horizontal="center" vertical="top"/>
    </xf>
    <xf numFmtId="0" fontId="13" fillId="7" borderId="28" xfId="0" applyFont="1" applyFill="1" applyBorder="1" applyAlignment="1">
      <alignment horizontal="center" vertical="top"/>
    </xf>
    <xf numFmtId="0" fontId="13" fillId="7" borderId="15" xfId="0" applyFont="1" applyFill="1" applyBorder="1" applyAlignment="1">
      <alignment horizontal="center" vertical="top"/>
    </xf>
    <xf numFmtId="41" fontId="11" fillId="8" borderId="27" xfId="1" applyFont="1" applyFill="1" applyBorder="1" applyAlignment="1">
      <alignment horizontal="center" vertical="top"/>
    </xf>
    <xf numFmtId="41" fontId="13" fillId="0" borderId="9" xfId="1" applyFont="1" applyFill="1" applyBorder="1" applyAlignment="1">
      <alignment horizontal="center" vertical="top" wrapText="1"/>
    </xf>
    <xf numFmtId="41" fontId="11" fillId="8" borderId="9" xfId="1" applyFont="1" applyFill="1" applyBorder="1" applyAlignment="1">
      <alignment horizontal="center" vertical="top"/>
    </xf>
    <xf numFmtId="0" fontId="13" fillId="7" borderId="9" xfId="0" applyFont="1" applyFill="1" applyBorder="1" applyAlignment="1">
      <alignment horizontal="center" vertical="top"/>
    </xf>
    <xf numFmtId="0" fontId="12" fillId="10" borderId="0" xfId="0" applyFont="1" applyFill="1" applyBorder="1"/>
    <xf numFmtId="41" fontId="11" fillId="0" borderId="29" xfId="1" applyFont="1" applyFill="1" applyBorder="1" applyAlignment="1">
      <alignment horizontal="center" vertical="top"/>
    </xf>
    <xf numFmtId="0" fontId="11" fillId="6" borderId="30" xfId="0" applyFont="1" applyFill="1" applyBorder="1" applyAlignment="1">
      <alignment horizontal="center" vertical="top"/>
    </xf>
    <xf numFmtId="41" fontId="11" fillId="0" borderId="30" xfId="1" applyFont="1" applyFill="1" applyBorder="1" applyAlignment="1">
      <alignment horizontal="center" vertical="top"/>
    </xf>
    <xf numFmtId="41" fontId="11" fillId="8" borderId="30" xfId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wrapText="1"/>
    </xf>
    <xf numFmtId="0" fontId="13" fillId="10" borderId="0" xfId="0" applyFont="1" applyFill="1" applyBorder="1" applyAlignment="1">
      <alignment wrapText="1"/>
    </xf>
    <xf numFmtId="0" fontId="13" fillId="10" borderId="0" xfId="0" applyFont="1" applyFill="1" applyBorder="1"/>
    <xf numFmtId="0" fontId="13" fillId="10" borderId="0" xfId="0" applyFont="1" applyFill="1" applyBorder="1" applyAlignment="1">
      <alignment horizontal="left" vertical="top"/>
    </xf>
    <xf numFmtId="0" fontId="17" fillId="10" borderId="0" xfId="0" applyFont="1" applyFill="1" applyBorder="1" applyAlignment="1">
      <alignment horizontal="left" vertical="top"/>
    </xf>
    <xf numFmtId="0" fontId="17" fillId="1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20" fillId="0" borderId="0" xfId="0" applyFont="1" applyFill="1" applyBorder="1"/>
    <xf numFmtId="0" fontId="13" fillId="0" borderId="0" xfId="0" applyFont="1" applyFill="1" applyBorder="1" applyAlignment="1">
      <alignment horizontal="center" vertical="top" wrapText="1"/>
    </xf>
    <xf numFmtId="41" fontId="13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11" borderId="1" xfId="0" applyFont="1" applyFill="1" applyBorder="1" applyAlignment="1">
      <alignment horizontal="center" vertical="top" wrapText="1"/>
    </xf>
    <xf numFmtId="0" fontId="11" fillId="11" borderId="2" xfId="0" applyFont="1" applyFill="1" applyBorder="1" applyAlignment="1">
      <alignment horizontal="center" vertical="top" wrapText="1"/>
    </xf>
    <xf numFmtId="0" fontId="11" fillId="11" borderId="3" xfId="0" applyFont="1" applyFill="1" applyBorder="1" applyAlignment="1">
      <alignment horizontal="center" vertical="top" wrapText="1"/>
    </xf>
    <xf numFmtId="41" fontId="11" fillId="7" borderId="9" xfId="1" applyFont="1" applyFill="1" applyBorder="1" applyAlignment="1">
      <alignment horizontal="center" vertical="top"/>
    </xf>
    <xf numFmtId="41" fontId="19" fillId="0" borderId="11" xfId="1" applyFont="1" applyFill="1" applyBorder="1" applyAlignment="1">
      <alignment horizontal="center" vertical="top"/>
    </xf>
    <xf numFmtId="41" fontId="12" fillId="10" borderId="0" xfId="0" applyNumberFormat="1" applyFont="1" applyFill="1" applyBorder="1"/>
    <xf numFmtId="41" fontId="11" fillId="7" borderId="19" xfId="1" applyFont="1" applyFill="1" applyBorder="1" applyAlignment="1">
      <alignment horizontal="center" vertical="top"/>
    </xf>
    <xf numFmtId="164" fontId="11" fillId="0" borderId="19" xfId="1" applyNumberFormat="1" applyFont="1" applyFill="1" applyBorder="1" applyAlignment="1">
      <alignment horizontal="center" vertical="top"/>
    </xf>
    <xf numFmtId="41" fontId="19" fillId="0" borderId="20" xfId="1" applyFont="1" applyFill="1" applyBorder="1" applyAlignment="1">
      <alignment horizontal="center" vertical="top"/>
    </xf>
    <xf numFmtId="41" fontId="11" fillId="7" borderId="15" xfId="1" applyFont="1" applyFill="1" applyBorder="1" applyAlignment="1">
      <alignment horizontal="center" vertical="top"/>
    </xf>
    <xf numFmtId="41" fontId="11" fillId="7" borderId="13" xfId="1" applyFont="1" applyFill="1" applyBorder="1" applyAlignment="1">
      <alignment horizontal="center" vertical="top"/>
    </xf>
    <xf numFmtId="43" fontId="12" fillId="10" borderId="0" xfId="0" applyNumberFormat="1" applyFont="1" applyFill="1" applyBorder="1"/>
    <xf numFmtId="0" fontId="13" fillId="1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4" fontId="17" fillId="0" borderId="0" xfId="0" applyNumberFormat="1" applyFont="1" applyFill="1" applyBorder="1"/>
    <xf numFmtId="0" fontId="13" fillId="1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11" borderId="39" xfId="0" applyFont="1" applyFill="1" applyBorder="1" applyAlignment="1">
      <alignment horizontal="center" vertical="top" wrapText="1"/>
    </xf>
    <xf numFmtId="0" fontId="19" fillId="11" borderId="32" xfId="0" applyFont="1" applyFill="1" applyBorder="1" applyAlignment="1">
      <alignment horizontal="center" vertical="top" wrapText="1"/>
    </xf>
    <xf numFmtId="0" fontId="25" fillId="10" borderId="0" xfId="0" applyFont="1" applyFill="1" applyBorder="1"/>
    <xf numFmtId="0" fontId="19" fillId="11" borderId="2" xfId="0" applyFont="1" applyFill="1" applyBorder="1" applyAlignment="1">
      <alignment vertical="top" wrapText="1"/>
    </xf>
    <xf numFmtId="0" fontId="19" fillId="11" borderId="42" xfId="0" applyFont="1" applyFill="1" applyBorder="1" applyAlignment="1">
      <alignment horizontal="center" vertical="top"/>
    </xf>
    <xf numFmtId="0" fontId="19" fillId="11" borderId="43" xfId="0" applyFont="1" applyFill="1" applyBorder="1" applyAlignment="1">
      <alignment horizontal="center" vertical="top"/>
    </xf>
    <xf numFmtId="3" fontId="19" fillId="11" borderId="42" xfId="5" applyNumberFormat="1" applyFont="1" applyFill="1" applyBorder="1" applyAlignment="1">
      <alignment horizontal="center" vertical="top"/>
    </xf>
    <xf numFmtId="0" fontId="19" fillId="11" borderId="44" xfId="0" applyFont="1" applyFill="1" applyBorder="1" applyAlignment="1">
      <alignment horizontal="center" vertical="top"/>
    </xf>
    <xf numFmtId="0" fontId="19" fillId="11" borderId="45" xfId="0" applyFont="1" applyFill="1" applyBorder="1" applyAlignment="1">
      <alignment horizontal="center" vertical="top"/>
    </xf>
    <xf numFmtId="0" fontId="19" fillId="11" borderId="46" xfId="0" applyFont="1" applyFill="1" applyBorder="1" applyAlignment="1">
      <alignment horizontal="center" vertical="top"/>
    </xf>
    <xf numFmtId="0" fontId="19" fillId="11" borderId="24" xfId="0" applyFont="1" applyFill="1" applyBorder="1" applyAlignment="1">
      <alignment horizontal="center" vertical="top"/>
    </xf>
    <xf numFmtId="0" fontId="27" fillId="10" borderId="0" xfId="0" applyFont="1" applyFill="1" applyBorder="1"/>
    <xf numFmtId="0" fontId="11" fillId="6" borderId="47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3" fontId="11" fillId="0" borderId="5" xfId="5" applyNumberFormat="1" applyFont="1" applyFill="1" applyBorder="1" applyAlignment="1">
      <alignment horizontal="center" vertical="top"/>
    </xf>
    <xf numFmtId="3" fontId="11" fillId="0" borderId="5" xfId="0" applyNumberFormat="1" applyFont="1" applyFill="1" applyBorder="1" applyAlignment="1">
      <alignment horizontal="center" vertical="top"/>
    </xf>
    <xf numFmtId="0" fontId="11" fillId="7" borderId="5" xfId="0" applyFont="1" applyFill="1" applyBorder="1" applyAlignment="1">
      <alignment horizontal="center" vertical="top"/>
    </xf>
    <xf numFmtId="0" fontId="11" fillId="0" borderId="27" xfId="0" applyFont="1" applyFill="1" applyBorder="1" applyAlignment="1">
      <alignment horizontal="center" vertical="top"/>
    </xf>
    <xf numFmtId="3" fontId="11" fillId="0" borderId="27" xfId="5" applyNumberFormat="1" applyFont="1" applyFill="1" applyBorder="1" applyAlignment="1">
      <alignment horizontal="center" vertical="top"/>
    </xf>
    <xf numFmtId="3" fontId="11" fillId="0" borderId="27" xfId="0" applyNumberFormat="1" applyFont="1" applyFill="1" applyBorder="1" applyAlignment="1">
      <alignment horizontal="center" vertical="top"/>
    </xf>
    <xf numFmtId="0" fontId="11" fillId="7" borderId="27" xfId="0" applyFont="1" applyFill="1" applyBorder="1" applyAlignment="1">
      <alignment horizontal="center" vertical="top"/>
    </xf>
    <xf numFmtId="0" fontId="13" fillId="8" borderId="48" xfId="0" applyFont="1" applyFill="1" applyBorder="1" applyAlignment="1">
      <alignment horizontal="center" vertical="top"/>
    </xf>
    <xf numFmtId="0" fontId="13" fillId="8" borderId="49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3" fontId="11" fillId="0" borderId="9" xfId="5" applyNumberFormat="1" applyFont="1" applyFill="1" applyBorder="1" applyAlignment="1">
      <alignment horizontal="center" vertical="top"/>
    </xf>
    <xf numFmtId="3" fontId="11" fillId="0" borderId="9" xfId="0" applyNumberFormat="1" applyFont="1" applyFill="1" applyBorder="1" applyAlignment="1">
      <alignment horizontal="center" vertical="top"/>
    </xf>
    <xf numFmtId="3" fontId="11" fillId="0" borderId="50" xfId="0" applyNumberFormat="1" applyFont="1" applyFill="1" applyBorder="1" applyAlignment="1">
      <alignment horizontal="center" vertical="top"/>
    </xf>
    <xf numFmtId="3" fontId="11" fillId="0" borderId="51" xfId="0" applyNumberFormat="1" applyFont="1" applyFill="1" applyBorder="1" applyAlignment="1">
      <alignment horizontal="center" vertical="top"/>
    </xf>
    <xf numFmtId="0" fontId="11" fillId="0" borderId="47" xfId="0" applyFont="1" applyFill="1" applyBorder="1" applyAlignment="1">
      <alignment horizontal="center" vertical="top"/>
    </xf>
    <xf numFmtId="0" fontId="11" fillId="7" borderId="9" xfId="0" applyFont="1" applyFill="1" applyBorder="1" applyAlignment="1">
      <alignment horizontal="center" vertical="top"/>
    </xf>
    <xf numFmtId="0" fontId="13" fillId="8" borderId="50" xfId="0" applyFont="1" applyFill="1" applyBorder="1" applyAlignment="1">
      <alignment horizontal="center" vertical="top"/>
    </xf>
    <xf numFmtId="0" fontId="13" fillId="8" borderId="51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3" fontId="11" fillId="0" borderId="15" xfId="5" applyNumberFormat="1" applyFont="1" applyFill="1" applyBorder="1" applyAlignment="1">
      <alignment horizontal="center" vertical="top"/>
    </xf>
    <xf numFmtId="3" fontId="11" fillId="0" borderId="52" xfId="0" applyNumberFormat="1" applyFont="1" applyFill="1" applyBorder="1" applyAlignment="1">
      <alignment horizontal="center" vertical="top"/>
    </xf>
    <xf numFmtId="3" fontId="11" fillId="0" borderId="53" xfId="0" applyNumberFormat="1" applyFont="1" applyFill="1" applyBorder="1" applyAlignment="1">
      <alignment horizontal="center" vertical="top"/>
    </xf>
    <xf numFmtId="0" fontId="11" fillId="7" borderId="15" xfId="0" applyFont="1" applyFill="1" applyBorder="1" applyAlignment="1">
      <alignment horizontal="center" vertical="top"/>
    </xf>
    <xf numFmtId="0" fontId="11" fillId="9" borderId="15" xfId="0" applyFont="1" applyFill="1" applyBorder="1" applyAlignment="1">
      <alignment horizontal="center" vertical="top"/>
    </xf>
    <xf numFmtId="0" fontId="13" fillId="8" borderId="52" xfId="0" applyFont="1" applyFill="1" applyBorder="1" applyAlignment="1">
      <alignment horizontal="center" vertical="top"/>
    </xf>
    <xf numFmtId="0" fontId="13" fillId="8" borderId="53" xfId="0" applyFont="1" applyFill="1" applyBorder="1" applyAlignment="1">
      <alignment horizontal="center" vertical="top"/>
    </xf>
    <xf numFmtId="41" fontId="11" fillId="0" borderId="15" xfId="1" applyNumberFormat="1" applyFont="1" applyFill="1" applyBorder="1" applyAlignment="1">
      <alignment horizontal="left" vertical="top"/>
    </xf>
    <xf numFmtId="3" fontId="11" fillId="7" borderId="15" xfId="0" applyNumberFormat="1" applyFont="1" applyFill="1" applyBorder="1" applyAlignment="1">
      <alignment horizontal="center" vertical="top"/>
    </xf>
    <xf numFmtId="41" fontId="11" fillId="0" borderId="15" xfId="1" applyNumberFormat="1" applyFont="1" applyFill="1" applyBorder="1" applyAlignment="1">
      <alignment horizontal="center" vertical="top"/>
    </xf>
    <xf numFmtId="41" fontId="11" fillId="7" borderId="15" xfId="1" applyNumberFormat="1" applyFont="1" applyFill="1" applyBorder="1" applyAlignment="1">
      <alignment horizontal="center" vertical="top"/>
    </xf>
    <xf numFmtId="0" fontId="11" fillId="6" borderId="54" xfId="0" applyFont="1" applyFill="1" applyBorder="1" applyAlignment="1">
      <alignment horizontal="center" vertical="top"/>
    </xf>
    <xf numFmtId="0" fontId="11" fillId="0" borderId="54" xfId="0" applyFont="1" applyFill="1" applyBorder="1" applyAlignment="1">
      <alignment horizontal="center" vertical="top"/>
    </xf>
    <xf numFmtId="3" fontId="11" fillId="8" borderId="48" xfId="0" applyNumberFormat="1" applyFont="1" applyFill="1" applyBorder="1" applyAlignment="1">
      <alignment horizontal="center" vertical="top"/>
    </xf>
    <xf numFmtId="3" fontId="11" fillId="8" borderId="49" xfId="0" applyNumberFormat="1" applyFont="1" applyFill="1" applyBorder="1" applyAlignment="1">
      <alignment horizontal="center" vertical="top"/>
    </xf>
    <xf numFmtId="3" fontId="11" fillId="7" borderId="54" xfId="0" applyNumberFormat="1" applyFont="1" applyFill="1" applyBorder="1" applyAlignment="1">
      <alignment horizontal="center" vertical="top"/>
    </xf>
    <xf numFmtId="0" fontId="11" fillId="8" borderId="54" xfId="0" applyFont="1" applyFill="1" applyBorder="1" applyAlignment="1">
      <alignment horizontal="center" vertical="top"/>
    </xf>
    <xf numFmtId="3" fontId="11" fillId="0" borderId="54" xfId="0" applyNumberFormat="1" applyFont="1" applyFill="1" applyBorder="1" applyAlignment="1">
      <alignment horizontal="center" vertical="top"/>
    </xf>
    <xf numFmtId="0" fontId="11" fillId="7" borderId="54" xfId="0" applyFont="1" applyFill="1" applyBorder="1" applyAlignment="1">
      <alignment horizontal="center" vertical="top"/>
    </xf>
    <xf numFmtId="3" fontId="11" fillId="8" borderId="50" xfId="0" applyNumberFormat="1" applyFont="1" applyFill="1" applyBorder="1" applyAlignment="1">
      <alignment horizontal="center" vertical="top"/>
    </xf>
    <xf numFmtId="3" fontId="11" fillId="8" borderId="51" xfId="0" applyNumberFormat="1" applyFont="1" applyFill="1" applyBorder="1" applyAlignment="1">
      <alignment horizontal="center" vertical="top"/>
    </xf>
    <xf numFmtId="0" fontId="11" fillId="8" borderId="9" xfId="0" applyFont="1" applyFill="1" applyBorder="1" applyAlignment="1">
      <alignment horizontal="center" vertical="top"/>
    </xf>
    <xf numFmtId="3" fontId="11" fillId="0" borderId="15" xfId="0" applyNumberFormat="1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/>
    </xf>
    <xf numFmtId="3" fontId="11" fillId="8" borderId="52" xfId="0" applyNumberFormat="1" applyFont="1" applyFill="1" applyBorder="1" applyAlignment="1">
      <alignment horizontal="center" vertical="top"/>
    </xf>
    <xf numFmtId="3" fontId="11" fillId="8" borderId="53" xfId="0" applyNumberFormat="1" applyFont="1" applyFill="1" applyBorder="1" applyAlignment="1">
      <alignment horizontal="center" vertical="top"/>
    </xf>
    <xf numFmtId="0" fontId="13" fillId="10" borderId="15" xfId="0" applyFont="1" applyFill="1" applyBorder="1" applyAlignment="1">
      <alignment horizontal="center" vertical="top"/>
    </xf>
    <xf numFmtId="3" fontId="11" fillId="8" borderId="15" xfId="0" applyNumberFormat="1" applyFont="1" applyFill="1" applyBorder="1" applyAlignment="1">
      <alignment horizontal="center" vertical="top"/>
    </xf>
    <xf numFmtId="0" fontId="11" fillId="6" borderId="52" xfId="0" applyFont="1" applyFill="1" applyBorder="1" applyAlignment="1">
      <alignment horizontal="center" vertical="top"/>
    </xf>
    <xf numFmtId="0" fontId="11" fillId="6" borderId="55" xfId="0" applyFont="1" applyFill="1" applyBorder="1" applyAlignment="1">
      <alignment horizontal="center" vertical="top"/>
    </xf>
    <xf numFmtId="0" fontId="11" fillId="0" borderId="52" xfId="0" applyFont="1" applyFill="1" applyBorder="1" applyAlignment="1">
      <alignment horizontal="center" vertical="top"/>
    </xf>
    <xf numFmtId="0" fontId="11" fillId="0" borderId="53" xfId="0" applyFont="1" applyFill="1" applyBorder="1" applyAlignment="1">
      <alignment horizontal="center" vertical="top"/>
    </xf>
    <xf numFmtId="3" fontId="11" fillId="0" borderId="52" xfId="5" applyNumberFormat="1" applyFont="1" applyFill="1" applyBorder="1" applyAlignment="1">
      <alignment horizontal="center" vertical="top"/>
    </xf>
    <xf numFmtId="0" fontId="13" fillId="0" borderId="52" xfId="0" applyFont="1" applyFill="1" applyBorder="1" applyAlignment="1">
      <alignment horizontal="center" vertical="top"/>
    </xf>
    <xf numFmtId="0" fontId="13" fillId="0" borderId="53" xfId="0" applyFont="1" applyFill="1" applyBorder="1" applyAlignment="1">
      <alignment horizontal="center" vertical="top"/>
    </xf>
    <xf numFmtId="0" fontId="13" fillId="7" borderId="52" xfId="0" applyFont="1" applyFill="1" applyBorder="1" applyAlignment="1">
      <alignment horizontal="center" vertical="top"/>
    </xf>
    <xf numFmtId="0" fontId="13" fillId="7" borderId="53" xfId="0" applyFont="1" applyFill="1" applyBorder="1" applyAlignment="1">
      <alignment horizontal="center" vertical="top"/>
    </xf>
    <xf numFmtId="3" fontId="11" fillId="0" borderId="56" xfId="0" applyNumberFormat="1" applyFont="1" applyFill="1" applyBorder="1" applyAlignment="1">
      <alignment horizontal="center" vertical="top"/>
    </xf>
    <xf numFmtId="3" fontId="11" fillId="0" borderId="55" xfId="0" applyNumberFormat="1" applyFont="1" applyFill="1" applyBorder="1" applyAlignment="1">
      <alignment horizontal="center" vertical="top"/>
    </xf>
    <xf numFmtId="3" fontId="11" fillId="8" borderId="57" xfId="0" applyNumberFormat="1" applyFont="1" applyFill="1" applyBorder="1" applyAlignment="1">
      <alignment horizontal="center" vertical="top"/>
    </xf>
    <xf numFmtId="3" fontId="11" fillId="7" borderId="52" xfId="0" applyNumberFormat="1" applyFont="1" applyFill="1" applyBorder="1" applyAlignment="1">
      <alignment horizontal="center" vertical="top"/>
    </xf>
    <xf numFmtId="3" fontId="11" fillId="7" borderId="53" xfId="0" applyNumberFormat="1" applyFont="1" applyFill="1" applyBorder="1" applyAlignment="1">
      <alignment horizontal="center" vertical="top"/>
    </xf>
    <xf numFmtId="0" fontId="11" fillId="6" borderId="58" xfId="0" applyFont="1" applyFill="1" applyBorder="1" applyAlignment="1">
      <alignment horizontal="center" vertical="top"/>
    </xf>
    <xf numFmtId="0" fontId="11" fillId="6" borderId="59" xfId="0" applyFont="1" applyFill="1" applyBorder="1" applyAlignment="1">
      <alignment horizontal="center" vertical="top"/>
    </xf>
    <xf numFmtId="0" fontId="11" fillId="0" borderId="48" xfId="0" applyFont="1" applyFill="1" applyBorder="1" applyAlignment="1">
      <alignment horizontal="center" vertical="top"/>
    </xf>
    <xf numFmtId="0" fontId="11" fillId="0" borderId="49" xfId="0" applyFont="1" applyFill="1" applyBorder="1" applyAlignment="1">
      <alignment horizontal="center" vertical="top"/>
    </xf>
    <xf numFmtId="3" fontId="11" fillId="0" borderId="48" xfId="5" applyNumberFormat="1" applyFont="1" applyFill="1" applyBorder="1" applyAlignment="1">
      <alignment horizontal="center" vertical="top"/>
    </xf>
    <xf numFmtId="3" fontId="11" fillId="0" borderId="49" xfId="0" applyNumberFormat="1" applyFont="1" applyFill="1" applyBorder="1" applyAlignment="1">
      <alignment horizontal="center" vertical="top"/>
    </xf>
    <xf numFmtId="0" fontId="13" fillId="0" borderId="48" xfId="0" applyFont="1" applyFill="1" applyBorder="1" applyAlignment="1">
      <alignment horizontal="center" vertical="top"/>
    </xf>
    <xf numFmtId="0" fontId="13" fillId="0" borderId="49" xfId="0" applyFont="1" applyFill="1" applyBorder="1" applyAlignment="1">
      <alignment horizontal="center" vertical="top"/>
    </xf>
    <xf numFmtId="3" fontId="11" fillId="0" borderId="48" xfId="0" applyNumberFormat="1" applyFont="1" applyFill="1" applyBorder="1" applyAlignment="1">
      <alignment horizontal="center" vertical="top"/>
    </xf>
    <xf numFmtId="0" fontId="13" fillId="7" borderId="48" xfId="0" applyFont="1" applyFill="1" applyBorder="1" applyAlignment="1">
      <alignment horizontal="center" vertical="top"/>
    </xf>
    <xf numFmtId="0" fontId="13" fillId="7" borderId="49" xfId="0" applyFont="1" applyFill="1" applyBorder="1" applyAlignment="1">
      <alignment horizontal="center" vertical="top"/>
    </xf>
    <xf numFmtId="3" fontId="11" fillId="0" borderId="60" xfId="0" applyNumberFormat="1" applyFont="1" applyFill="1" applyBorder="1" applyAlignment="1">
      <alignment horizontal="center" vertical="top"/>
    </xf>
    <xf numFmtId="3" fontId="11" fillId="0" borderId="61" xfId="0" applyNumberFormat="1" applyFont="1" applyFill="1" applyBorder="1" applyAlignment="1">
      <alignment horizontal="center" vertical="top"/>
    </xf>
    <xf numFmtId="3" fontId="11" fillId="8" borderId="62" xfId="0" applyNumberFormat="1" applyFont="1" applyFill="1" applyBorder="1" applyAlignment="1">
      <alignment horizontal="center" vertical="top"/>
    </xf>
    <xf numFmtId="3" fontId="11" fillId="7" borderId="48" xfId="0" applyNumberFormat="1" applyFont="1" applyFill="1" applyBorder="1" applyAlignment="1">
      <alignment horizontal="center" vertical="top"/>
    </xf>
    <xf numFmtId="3" fontId="11" fillId="7" borderId="49" xfId="0" applyNumberFormat="1" applyFont="1" applyFill="1" applyBorder="1" applyAlignment="1">
      <alignment horizontal="center" vertical="top"/>
    </xf>
    <xf numFmtId="0" fontId="11" fillId="6" borderId="63" xfId="0" applyFont="1" applyFill="1" applyBorder="1" applyAlignment="1">
      <alignment horizontal="center" vertical="top"/>
    </xf>
    <xf numFmtId="0" fontId="11" fillId="6" borderId="64" xfId="0" applyFont="1" applyFill="1" applyBorder="1" applyAlignment="1">
      <alignment horizontal="center" vertical="top"/>
    </xf>
    <xf numFmtId="0" fontId="11" fillId="0" borderId="50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/>
    </xf>
    <xf numFmtId="3" fontId="11" fillId="0" borderId="50" xfId="5" applyNumberFormat="1" applyFont="1" applyFill="1" applyBorder="1" applyAlignment="1">
      <alignment horizontal="center" vertical="top"/>
    </xf>
    <xf numFmtId="3" fontId="11" fillId="9" borderId="50" xfId="0" applyNumberFormat="1" applyFont="1" applyFill="1" applyBorder="1" applyAlignment="1">
      <alignment horizontal="center" vertical="top"/>
    </xf>
    <xf numFmtId="3" fontId="11" fillId="9" borderId="51" xfId="0" applyNumberFormat="1" applyFont="1" applyFill="1" applyBorder="1" applyAlignment="1">
      <alignment horizontal="center" vertical="top"/>
    </xf>
    <xf numFmtId="0" fontId="13" fillId="0" borderId="51" xfId="0" applyFont="1" applyFill="1" applyBorder="1" applyAlignment="1">
      <alignment horizontal="center" vertical="top"/>
    </xf>
    <xf numFmtId="3" fontId="11" fillId="0" borderId="65" xfId="0" applyNumberFormat="1" applyFont="1" applyFill="1" applyBorder="1" applyAlignment="1">
      <alignment horizontal="center" vertical="top"/>
    </xf>
    <xf numFmtId="3" fontId="11" fillId="0" borderId="66" xfId="0" applyNumberFormat="1" applyFont="1" applyFill="1" applyBorder="1" applyAlignment="1">
      <alignment horizontal="center" vertical="top"/>
    </xf>
    <xf numFmtId="0" fontId="13" fillId="8" borderId="67" xfId="0" applyFont="1" applyFill="1" applyBorder="1" applyAlignment="1">
      <alignment horizontal="center" vertical="top"/>
    </xf>
    <xf numFmtId="3" fontId="11" fillId="7" borderId="50" xfId="0" applyNumberFormat="1" applyFont="1" applyFill="1" applyBorder="1" applyAlignment="1">
      <alignment horizontal="center" vertical="top"/>
    </xf>
    <xf numFmtId="0" fontId="13" fillId="7" borderId="51" xfId="0" applyFont="1" applyFill="1" applyBorder="1" applyAlignment="1">
      <alignment horizontal="center" vertical="top"/>
    </xf>
    <xf numFmtId="0" fontId="13" fillId="0" borderId="66" xfId="0" applyFont="1" applyFill="1" applyBorder="1" applyAlignment="1">
      <alignment horizontal="center" vertical="top"/>
    </xf>
    <xf numFmtId="3" fontId="11" fillId="9" borderId="52" xfId="0" applyNumberFormat="1" applyFont="1" applyFill="1" applyBorder="1" applyAlignment="1">
      <alignment horizontal="center" vertical="top"/>
    </xf>
    <xf numFmtId="3" fontId="11" fillId="9" borderId="53" xfId="0" applyNumberFormat="1" applyFont="1" applyFill="1" applyBorder="1" applyAlignment="1">
      <alignment horizontal="center" vertical="top"/>
    </xf>
    <xf numFmtId="0" fontId="13" fillId="8" borderId="57" xfId="0" applyFont="1" applyFill="1" applyBorder="1" applyAlignment="1">
      <alignment horizontal="center" vertical="top"/>
    </xf>
    <xf numFmtId="0" fontId="13" fillId="0" borderId="55" xfId="0" applyFont="1" applyFill="1" applyBorder="1" applyAlignment="1">
      <alignment horizontal="center" vertical="top"/>
    </xf>
    <xf numFmtId="3" fontId="11" fillId="8" borderId="56" xfId="0" applyNumberFormat="1" applyFont="1" applyFill="1" applyBorder="1" applyAlignment="1">
      <alignment horizontal="center" vertical="top"/>
    </xf>
    <xf numFmtId="3" fontId="11" fillId="8" borderId="55" xfId="0" applyNumberFormat="1" applyFont="1" applyFill="1" applyBorder="1" applyAlignment="1">
      <alignment horizontal="center" vertical="top"/>
    </xf>
    <xf numFmtId="0" fontId="11" fillId="6" borderId="48" xfId="0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center" vertical="top"/>
    </xf>
    <xf numFmtId="3" fontId="11" fillId="9" borderId="48" xfId="0" applyNumberFormat="1" applyFont="1" applyFill="1" applyBorder="1" applyAlignment="1">
      <alignment horizontal="center" vertical="top"/>
    </xf>
    <xf numFmtId="3" fontId="11" fillId="9" borderId="49" xfId="0" applyNumberFormat="1" applyFont="1" applyFill="1" applyBorder="1" applyAlignment="1">
      <alignment horizontal="center" vertical="top"/>
    </xf>
    <xf numFmtId="3" fontId="11" fillId="8" borderId="60" xfId="0" applyNumberFormat="1" applyFont="1" applyFill="1" applyBorder="1" applyAlignment="1">
      <alignment horizontal="center" vertical="top"/>
    </xf>
    <xf numFmtId="3" fontId="11" fillId="8" borderId="61" xfId="0" applyNumberFormat="1" applyFont="1" applyFill="1" applyBorder="1" applyAlignment="1">
      <alignment horizontal="center" vertical="top"/>
    </xf>
    <xf numFmtId="0" fontId="13" fillId="8" borderId="62" xfId="0" applyFont="1" applyFill="1" applyBorder="1" applyAlignment="1">
      <alignment horizontal="center" vertical="top"/>
    </xf>
    <xf numFmtId="0" fontId="13" fillId="0" borderId="61" xfId="0" applyFont="1" applyFill="1" applyBorder="1" applyAlignment="1">
      <alignment horizontal="center" vertical="top"/>
    </xf>
    <xf numFmtId="0" fontId="13" fillId="0" borderId="50" xfId="0" applyFont="1" applyFill="1" applyBorder="1" applyAlignment="1">
      <alignment horizontal="center" vertical="top"/>
    </xf>
    <xf numFmtId="0" fontId="13" fillId="0" borderId="65" xfId="0" applyFont="1" applyFill="1" applyBorder="1" applyAlignment="1">
      <alignment horizontal="center" vertical="top"/>
    </xf>
    <xf numFmtId="0" fontId="13" fillId="8" borderId="65" xfId="0" applyFont="1" applyFill="1" applyBorder="1" applyAlignment="1">
      <alignment horizontal="center" vertical="top"/>
    </xf>
    <xf numFmtId="0" fontId="13" fillId="8" borderId="66" xfId="0" applyFont="1" applyFill="1" applyBorder="1" applyAlignment="1">
      <alignment horizontal="center" vertical="top"/>
    </xf>
    <xf numFmtId="0" fontId="13" fillId="0" borderId="56" xfId="0" applyFont="1" applyFill="1" applyBorder="1" applyAlignment="1">
      <alignment horizontal="center" vertical="top"/>
    </xf>
    <xf numFmtId="0" fontId="13" fillId="8" borderId="56" xfId="0" applyFont="1" applyFill="1" applyBorder="1" applyAlignment="1">
      <alignment horizontal="center" vertical="top"/>
    </xf>
    <xf numFmtId="0" fontId="13" fillId="8" borderId="55" xfId="0" applyFont="1" applyFill="1" applyBorder="1" applyAlignment="1">
      <alignment horizontal="center" vertical="top"/>
    </xf>
    <xf numFmtId="0" fontId="13" fillId="0" borderId="60" xfId="0" applyFont="1" applyFill="1" applyBorder="1" applyAlignment="1">
      <alignment horizontal="center" vertical="top"/>
    </xf>
    <xf numFmtId="0" fontId="13" fillId="8" borderId="60" xfId="0" applyFont="1" applyFill="1" applyBorder="1" applyAlignment="1">
      <alignment horizontal="center" vertical="top"/>
    </xf>
    <xf numFmtId="0" fontId="13" fillId="8" borderId="61" xfId="0" applyFont="1" applyFill="1" applyBorder="1" applyAlignment="1">
      <alignment horizontal="center" vertical="top"/>
    </xf>
    <xf numFmtId="0" fontId="11" fillId="6" borderId="68" xfId="0" applyFont="1" applyFill="1" applyBorder="1" applyAlignment="1">
      <alignment horizontal="center" vertical="top"/>
    </xf>
    <xf numFmtId="0" fontId="11" fillId="6" borderId="69" xfId="0" applyFont="1" applyFill="1" applyBorder="1" applyAlignment="1">
      <alignment horizontal="center" vertical="top"/>
    </xf>
    <xf numFmtId="3" fontId="11" fillId="8" borderId="52" xfId="5" applyNumberFormat="1" applyFont="1" applyFill="1" applyBorder="1" applyAlignment="1">
      <alignment horizontal="center" vertical="top"/>
    </xf>
    <xf numFmtId="3" fontId="11" fillId="8" borderId="48" xfId="5" applyNumberFormat="1" applyFont="1" applyFill="1" applyBorder="1" applyAlignment="1">
      <alignment horizontal="center" vertical="top"/>
    </xf>
    <xf numFmtId="3" fontId="11" fillId="8" borderId="50" xfId="5" applyNumberFormat="1" applyFont="1" applyFill="1" applyBorder="1" applyAlignment="1">
      <alignment horizontal="center" vertical="top"/>
    </xf>
    <xf numFmtId="0" fontId="11" fillId="6" borderId="70" xfId="0" applyFont="1" applyFill="1" applyBorder="1" applyAlignment="1">
      <alignment horizontal="center" vertical="top"/>
    </xf>
    <xf numFmtId="0" fontId="11" fillId="6" borderId="71" xfId="0" applyFont="1" applyFill="1" applyBorder="1" applyAlignment="1">
      <alignment horizontal="center" vertical="top"/>
    </xf>
    <xf numFmtId="0" fontId="11" fillId="0" borderId="70" xfId="0" applyFont="1" applyFill="1" applyBorder="1" applyAlignment="1">
      <alignment horizontal="center" vertical="top"/>
    </xf>
    <xf numFmtId="0" fontId="11" fillId="0" borderId="72" xfId="0" applyFont="1" applyFill="1" applyBorder="1" applyAlignment="1">
      <alignment horizontal="center" vertical="top"/>
    </xf>
    <xf numFmtId="3" fontId="11" fillId="8" borderId="70" xfId="5" applyNumberFormat="1" applyFont="1" applyFill="1" applyBorder="1" applyAlignment="1">
      <alignment horizontal="center" vertical="top"/>
    </xf>
    <xf numFmtId="3" fontId="11" fillId="8" borderId="72" xfId="0" applyNumberFormat="1" applyFont="1" applyFill="1" applyBorder="1" applyAlignment="1">
      <alignment horizontal="center" vertical="top"/>
    </xf>
    <xf numFmtId="3" fontId="11" fillId="8" borderId="70" xfId="0" applyNumberFormat="1" applyFont="1" applyFill="1" applyBorder="1" applyAlignment="1">
      <alignment horizontal="center" vertical="top"/>
    </xf>
    <xf numFmtId="3" fontId="11" fillId="0" borderId="70" xfId="0" applyNumberFormat="1" applyFont="1" applyFill="1" applyBorder="1" applyAlignment="1">
      <alignment horizontal="center" vertical="top"/>
    </xf>
    <xf numFmtId="3" fontId="11" fillId="0" borderId="72" xfId="0" applyNumberFormat="1" applyFont="1" applyFill="1" applyBorder="1" applyAlignment="1">
      <alignment horizontal="center" vertical="top"/>
    </xf>
    <xf numFmtId="0" fontId="13" fillId="8" borderId="72" xfId="0" applyFont="1" applyFill="1" applyBorder="1" applyAlignment="1">
      <alignment horizontal="center" vertical="top"/>
    </xf>
    <xf numFmtId="0" fontId="13" fillId="8" borderId="70" xfId="0" applyFont="1" applyFill="1" applyBorder="1" applyAlignment="1">
      <alignment horizontal="center" vertical="top"/>
    </xf>
    <xf numFmtId="0" fontId="13" fillId="8" borderId="73" xfId="0" applyFont="1" applyFill="1" applyBorder="1" applyAlignment="1">
      <alignment horizontal="center" vertical="top"/>
    </xf>
    <xf numFmtId="0" fontId="13" fillId="8" borderId="71" xfId="0" applyFont="1" applyFill="1" applyBorder="1" applyAlignment="1">
      <alignment horizontal="center" vertical="top"/>
    </xf>
    <xf numFmtId="0" fontId="13" fillId="8" borderId="74" xfId="0" applyFont="1" applyFill="1" applyBorder="1" applyAlignment="1">
      <alignment horizontal="center" vertical="top"/>
    </xf>
    <xf numFmtId="0" fontId="13" fillId="0" borderId="70" xfId="0" applyFont="1" applyFill="1" applyBorder="1" applyAlignment="1">
      <alignment horizontal="center" vertical="top"/>
    </xf>
    <xf numFmtId="0" fontId="13" fillId="0" borderId="72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top"/>
    </xf>
    <xf numFmtId="41" fontId="13" fillId="0" borderId="0" xfId="0" applyNumberFormat="1" applyFont="1" applyFill="1" applyBorder="1" applyAlignment="1">
      <alignment vertical="top"/>
    </xf>
    <xf numFmtId="0" fontId="15" fillId="11" borderId="75" xfId="0" applyFont="1" applyFill="1" applyBorder="1" applyAlignment="1">
      <alignment horizontal="centerContinuous" vertical="top" wrapText="1"/>
    </xf>
    <xf numFmtId="0" fontId="15" fillId="11" borderId="76" xfId="0" applyFont="1" applyFill="1" applyBorder="1" applyAlignment="1">
      <alignment horizontal="centerContinuous" vertical="top" wrapText="1"/>
    </xf>
    <xf numFmtId="0" fontId="28" fillId="0" borderId="0" xfId="0" applyFont="1" applyFill="1" applyBorder="1"/>
    <xf numFmtId="0" fontId="15" fillId="11" borderId="70" xfId="0" applyFont="1" applyFill="1" applyBorder="1" applyAlignment="1">
      <alignment horizontal="center" vertical="top" wrapText="1"/>
    </xf>
    <xf numFmtId="0" fontId="15" fillId="11" borderId="72" xfId="0" applyFont="1" applyFill="1" applyBorder="1" applyAlignment="1">
      <alignment horizontal="center" vertical="top" wrapText="1"/>
    </xf>
    <xf numFmtId="0" fontId="15" fillId="11" borderId="81" xfId="0" applyFont="1" applyFill="1" applyBorder="1" applyAlignment="1">
      <alignment horizontal="center" vertical="top" wrapText="1"/>
    </xf>
    <xf numFmtId="0" fontId="15" fillId="11" borderId="82" xfId="0" applyFont="1" applyFill="1" applyBorder="1" applyAlignment="1">
      <alignment horizontal="center" vertical="top" wrapText="1"/>
    </xf>
    <xf numFmtId="0" fontId="15" fillId="11" borderId="33" xfId="0" applyFont="1" applyFill="1" applyBorder="1" applyAlignment="1">
      <alignment horizontal="center" vertical="top" wrapText="1"/>
    </xf>
    <xf numFmtId="0" fontId="15" fillId="11" borderId="78" xfId="0" applyFont="1" applyFill="1" applyBorder="1" applyAlignment="1">
      <alignment horizontal="center" vertical="top" wrapText="1"/>
    </xf>
    <xf numFmtId="0" fontId="15" fillId="11" borderId="39" xfId="0" applyFont="1" applyFill="1" applyBorder="1" applyAlignment="1">
      <alignment horizontal="center" vertical="top" wrapText="1"/>
    </xf>
    <xf numFmtId="0" fontId="15" fillId="11" borderId="35" xfId="0" applyFont="1" applyFill="1" applyBorder="1" applyAlignment="1">
      <alignment horizontal="center" vertical="top" wrapText="1"/>
    </xf>
    <xf numFmtId="0" fontId="19" fillId="11" borderId="36" xfId="0" applyFont="1" applyFill="1" applyBorder="1" applyAlignment="1">
      <alignment horizontal="center" vertical="top" wrapText="1"/>
    </xf>
    <xf numFmtId="0" fontId="19" fillId="11" borderId="82" xfId="0" applyFont="1" applyFill="1" applyBorder="1" applyAlignment="1">
      <alignment horizontal="center" vertical="top" wrapText="1"/>
    </xf>
    <xf numFmtId="0" fontId="19" fillId="11" borderId="33" xfId="0" applyFont="1" applyFill="1" applyBorder="1" applyAlignment="1">
      <alignment horizontal="center" vertical="top" wrapText="1"/>
    </xf>
    <xf numFmtId="0" fontId="19" fillId="11" borderId="78" xfId="0" applyFont="1" applyFill="1" applyBorder="1" applyAlignment="1">
      <alignment horizontal="center" vertical="top" wrapText="1"/>
    </xf>
    <xf numFmtId="0" fontId="19" fillId="11" borderId="83" xfId="0" applyFont="1" applyFill="1" applyBorder="1" applyAlignment="1">
      <alignment horizontal="center" vertical="top" wrapText="1"/>
    </xf>
    <xf numFmtId="0" fontId="19" fillId="11" borderId="35" xfId="0" applyFont="1" applyFill="1" applyBorder="1" applyAlignment="1">
      <alignment horizontal="center" vertical="top" wrapText="1"/>
    </xf>
    <xf numFmtId="0" fontId="19" fillId="11" borderId="84" xfId="0" applyFont="1" applyFill="1" applyBorder="1" applyAlignment="1">
      <alignment horizontal="center" vertical="top" wrapText="1"/>
    </xf>
    <xf numFmtId="0" fontId="19" fillId="11" borderId="77" xfId="0" applyFont="1" applyFill="1" applyBorder="1" applyAlignment="1">
      <alignment horizontal="center" vertical="top" wrapText="1"/>
    </xf>
    <xf numFmtId="0" fontId="19" fillId="11" borderId="79" xfId="0" applyFont="1" applyFill="1" applyBorder="1" applyAlignment="1">
      <alignment horizontal="center" vertical="top" wrapText="1"/>
    </xf>
    <xf numFmtId="0" fontId="19" fillId="11" borderId="81" xfId="0" applyFont="1" applyFill="1" applyBorder="1" applyAlignment="1">
      <alignment horizontal="center" vertical="top" wrapText="1"/>
    </xf>
    <xf numFmtId="0" fontId="19" fillId="11" borderId="85" xfId="0" applyFont="1" applyFill="1" applyBorder="1" applyAlignment="1">
      <alignment horizontal="center" vertical="top" wrapText="1"/>
    </xf>
    <xf numFmtId="41" fontId="11" fillId="0" borderId="52" xfId="1" applyFont="1" applyFill="1" applyBorder="1" applyAlignment="1">
      <alignment horizontal="center" vertical="top"/>
    </xf>
    <xf numFmtId="41" fontId="11" fillId="0" borderId="17" xfId="1" applyFont="1" applyFill="1" applyBorder="1" applyAlignment="1">
      <alignment horizontal="center" vertical="top"/>
    </xf>
    <xf numFmtId="41" fontId="11" fillId="0" borderId="53" xfId="1" applyFont="1" applyFill="1" applyBorder="1" applyAlignment="1">
      <alignment horizontal="center" vertical="top"/>
    </xf>
    <xf numFmtId="41" fontId="13" fillId="0" borderId="52" xfId="1" applyFont="1" applyFill="1" applyBorder="1" applyAlignment="1">
      <alignment horizontal="center" vertical="top"/>
    </xf>
    <xf numFmtId="41" fontId="13" fillId="0" borderId="17" xfId="1" applyFont="1" applyFill="1" applyBorder="1" applyAlignment="1">
      <alignment horizontal="center" vertical="top"/>
    </xf>
    <xf numFmtId="41" fontId="13" fillId="0" borderId="53" xfId="1" applyFont="1" applyFill="1" applyBorder="1" applyAlignment="1">
      <alignment horizontal="center" vertical="top"/>
    </xf>
    <xf numFmtId="41" fontId="11" fillId="10" borderId="52" xfId="1" applyFont="1" applyFill="1" applyBorder="1" applyAlignment="1">
      <alignment horizontal="center" vertical="top"/>
    </xf>
    <xf numFmtId="41" fontId="11" fillId="10" borderId="17" xfId="1" applyFont="1" applyFill="1" applyBorder="1" applyAlignment="1">
      <alignment horizontal="center" vertical="top"/>
    </xf>
    <xf numFmtId="41" fontId="11" fillId="10" borderId="53" xfId="1" applyFont="1" applyFill="1" applyBorder="1" applyAlignment="1">
      <alignment horizontal="center" vertical="top"/>
    </xf>
    <xf numFmtId="41" fontId="11" fillId="0" borderId="55" xfId="1" applyFont="1" applyFill="1" applyBorder="1" applyAlignment="1">
      <alignment horizontal="center" vertical="top"/>
    </xf>
    <xf numFmtId="41" fontId="11" fillId="7" borderId="52" xfId="1" applyFont="1" applyFill="1" applyBorder="1" applyAlignment="1">
      <alignment horizontal="center" vertical="top"/>
    </xf>
    <xf numFmtId="41" fontId="11" fillId="7" borderId="17" xfId="1" applyFont="1" applyFill="1" applyBorder="1" applyAlignment="1">
      <alignment horizontal="center" vertical="top"/>
    </xf>
    <xf numFmtId="41" fontId="11" fillId="7" borderId="53" xfId="1" applyFont="1" applyFill="1" applyBorder="1" applyAlignment="1">
      <alignment horizontal="center" vertical="top"/>
    </xf>
    <xf numFmtId="41" fontId="11" fillId="17" borderId="52" xfId="1" applyFont="1" applyFill="1" applyBorder="1" applyAlignment="1">
      <alignment horizontal="center" vertical="top"/>
    </xf>
    <xf numFmtId="41" fontId="11" fillId="17" borderId="17" xfId="1" applyFont="1" applyFill="1" applyBorder="1" applyAlignment="1">
      <alignment horizontal="center" vertical="top"/>
    </xf>
    <xf numFmtId="41" fontId="11" fillId="17" borderId="53" xfId="1" applyFont="1" applyFill="1" applyBorder="1" applyAlignment="1">
      <alignment horizontal="center" vertical="top"/>
    </xf>
    <xf numFmtId="41" fontId="11" fillId="0" borderId="56" xfId="1" applyFont="1" applyFill="1" applyBorder="1" applyAlignment="1">
      <alignment horizontal="center" vertical="top"/>
    </xf>
    <xf numFmtId="41" fontId="11" fillId="0" borderId="86" xfId="1" applyFont="1" applyFill="1" applyBorder="1" applyAlignment="1">
      <alignment horizontal="center" vertical="top"/>
    </xf>
    <xf numFmtId="41" fontId="11" fillId="0" borderId="87" xfId="1" applyFont="1" applyFill="1" applyBorder="1" applyAlignment="1">
      <alignment horizontal="center" vertical="top"/>
    </xf>
    <xf numFmtId="41" fontId="11" fillId="0" borderId="88" xfId="1" applyFont="1" applyFill="1" applyBorder="1" applyAlignment="1">
      <alignment horizontal="center" vertical="top"/>
    </xf>
    <xf numFmtId="0" fontId="11" fillId="6" borderId="89" xfId="0" applyFont="1" applyFill="1" applyBorder="1" applyAlignment="1">
      <alignment horizontal="center" vertical="top"/>
    </xf>
    <xf numFmtId="0" fontId="11" fillId="6" borderId="90" xfId="0" applyFont="1" applyFill="1" applyBorder="1" applyAlignment="1">
      <alignment horizontal="center" vertical="top"/>
    </xf>
    <xf numFmtId="41" fontId="11" fillId="0" borderId="91" xfId="1" applyFont="1" applyFill="1" applyBorder="1" applyAlignment="1">
      <alignment horizontal="center" vertical="top"/>
    </xf>
    <xf numFmtId="41" fontId="11" fillId="0" borderId="92" xfId="1" applyFont="1" applyFill="1" applyBorder="1" applyAlignment="1">
      <alignment horizontal="center" vertical="top"/>
    </xf>
    <xf numFmtId="41" fontId="11" fillId="0" borderId="93" xfId="1" applyFont="1" applyFill="1" applyBorder="1" applyAlignment="1">
      <alignment horizontal="center" vertical="top"/>
    </xf>
    <xf numFmtId="41" fontId="13" fillId="0" borderId="91" xfId="1" applyFont="1" applyFill="1" applyBorder="1" applyAlignment="1">
      <alignment horizontal="center" vertical="top"/>
    </xf>
    <xf numFmtId="41" fontId="13" fillId="0" borderId="92" xfId="1" applyFont="1" applyFill="1" applyBorder="1" applyAlignment="1">
      <alignment horizontal="center" vertical="top"/>
    </xf>
    <xf numFmtId="41" fontId="13" fillId="0" borderId="93" xfId="1" applyFont="1" applyFill="1" applyBorder="1" applyAlignment="1">
      <alignment horizontal="center" vertical="top"/>
    </xf>
    <xf numFmtId="41" fontId="11" fillId="10" borderId="91" xfId="1" applyFont="1" applyFill="1" applyBorder="1" applyAlignment="1">
      <alignment horizontal="center" vertical="top"/>
    </xf>
    <xf numFmtId="41" fontId="11" fillId="10" borderId="92" xfId="1" applyFont="1" applyFill="1" applyBorder="1" applyAlignment="1">
      <alignment horizontal="center" vertical="top"/>
    </xf>
    <xf numFmtId="41" fontId="11" fillId="10" borderId="93" xfId="1" applyFont="1" applyFill="1" applyBorder="1" applyAlignment="1">
      <alignment horizontal="center" vertical="top"/>
    </xf>
    <xf numFmtId="41" fontId="11" fillId="0" borderId="94" xfId="1" applyFont="1" applyFill="1" applyBorder="1" applyAlignment="1">
      <alignment horizontal="center" vertical="top"/>
    </xf>
    <xf numFmtId="41" fontId="11" fillId="7" borderId="91" xfId="1" applyFont="1" applyFill="1" applyBorder="1" applyAlignment="1">
      <alignment horizontal="center" vertical="top"/>
    </xf>
    <xf numFmtId="41" fontId="11" fillId="7" borderId="92" xfId="1" applyFont="1" applyFill="1" applyBorder="1" applyAlignment="1">
      <alignment horizontal="center" vertical="top"/>
    </xf>
    <xf numFmtId="41" fontId="11" fillId="7" borderId="93" xfId="1" applyFont="1" applyFill="1" applyBorder="1" applyAlignment="1">
      <alignment horizontal="center" vertical="top"/>
    </xf>
    <xf numFmtId="41" fontId="11" fillId="17" borderId="91" xfId="1" applyFont="1" applyFill="1" applyBorder="1" applyAlignment="1">
      <alignment horizontal="center" vertical="top"/>
    </xf>
    <xf numFmtId="41" fontId="11" fillId="17" borderId="92" xfId="1" applyFont="1" applyFill="1" applyBorder="1" applyAlignment="1">
      <alignment horizontal="center" vertical="top"/>
    </xf>
    <xf numFmtId="41" fontId="11" fillId="17" borderId="93" xfId="1" applyFont="1" applyFill="1" applyBorder="1" applyAlignment="1">
      <alignment horizontal="center" vertical="top"/>
    </xf>
    <xf numFmtId="41" fontId="11" fillId="0" borderId="95" xfId="1" applyFont="1" applyFill="1" applyBorder="1" applyAlignment="1">
      <alignment horizontal="center" vertical="top"/>
    </xf>
    <xf numFmtId="41" fontId="11" fillId="0" borderId="90" xfId="1" applyFont="1" applyFill="1" applyBorder="1" applyAlignment="1">
      <alignment horizontal="center" vertical="top"/>
    </xf>
    <xf numFmtId="41" fontId="11" fillId="0" borderId="96" xfId="1" applyFont="1" applyFill="1" applyBorder="1" applyAlignment="1">
      <alignment horizontal="center" vertical="top"/>
    </xf>
    <xf numFmtId="41" fontId="11" fillId="0" borderId="97" xfId="1" applyFont="1" applyFill="1" applyBorder="1" applyAlignment="1">
      <alignment horizontal="center" vertical="top"/>
    </xf>
    <xf numFmtId="41" fontId="11" fillId="8" borderId="48" xfId="1" applyFont="1" applyFill="1" applyBorder="1" applyAlignment="1">
      <alignment horizontal="center" vertical="top"/>
    </xf>
    <xf numFmtId="41" fontId="11" fillId="8" borderId="98" xfId="1" applyFont="1" applyFill="1" applyBorder="1" applyAlignment="1">
      <alignment horizontal="center" vertical="top"/>
    </xf>
    <xf numFmtId="41" fontId="11" fillId="8" borderId="49" xfId="1" applyFont="1" applyFill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top"/>
    </xf>
    <xf numFmtId="0" fontId="11" fillId="6" borderId="66" xfId="0" applyFont="1" applyFill="1" applyBorder="1" applyAlignment="1">
      <alignment horizontal="center" vertical="top"/>
    </xf>
    <xf numFmtId="41" fontId="11" fillId="0" borderId="52" xfId="1" applyFont="1" applyFill="1" applyBorder="1" applyAlignment="1">
      <alignment horizontal="center" vertical="top" wrapText="1"/>
    </xf>
    <xf numFmtId="41" fontId="11" fillId="0" borderId="17" xfId="1" applyFont="1" applyFill="1" applyBorder="1" applyAlignment="1">
      <alignment horizontal="center" vertical="top" wrapText="1"/>
    </xf>
    <xf numFmtId="41" fontId="11" fillId="0" borderId="12" xfId="1" applyFont="1" applyFill="1" applyBorder="1" applyAlignment="1">
      <alignment horizontal="center" vertical="top" wrapText="1"/>
    </xf>
    <xf numFmtId="41" fontId="11" fillId="0" borderId="53" xfId="1" applyFont="1" applyFill="1" applyBorder="1" applyAlignment="1">
      <alignment horizontal="center" vertical="top" wrapText="1"/>
    </xf>
    <xf numFmtId="41" fontId="11" fillId="0" borderId="12" xfId="1" applyFont="1" applyFill="1" applyBorder="1" applyAlignment="1">
      <alignment horizontal="center" vertical="top"/>
    </xf>
    <xf numFmtId="41" fontId="11" fillId="17" borderId="12" xfId="1" applyFont="1" applyFill="1" applyBorder="1" applyAlignment="1">
      <alignment horizontal="center" vertical="top"/>
    </xf>
    <xf numFmtId="41" fontId="11" fillId="0" borderId="50" xfId="1" applyFont="1" applyFill="1" applyBorder="1" applyAlignment="1">
      <alignment horizontal="center" vertical="top"/>
    </xf>
    <xf numFmtId="41" fontId="11" fillId="0" borderId="51" xfId="1" applyFont="1" applyFill="1" applyBorder="1" applyAlignment="1">
      <alignment horizontal="center" vertical="top"/>
    </xf>
    <xf numFmtId="41" fontId="11" fillId="8" borderId="50" xfId="1" applyFont="1" applyFill="1" applyBorder="1" applyAlignment="1">
      <alignment horizontal="center" vertical="top"/>
    </xf>
    <xf numFmtId="41" fontId="11" fillId="8" borderId="12" xfId="1" applyFont="1" applyFill="1" applyBorder="1" applyAlignment="1">
      <alignment horizontal="center" vertical="top"/>
    </xf>
    <xf numFmtId="41" fontId="11" fillId="8" borderId="51" xfId="1" applyFont="1" applyFill="1" applyBorder="1" applyAlignment="1">
      <alignment horizontal="center" vertical="top"/>
    </xf>
    <xf numFmtId="41" fontId="11" fillId="0" borderId="75" xfId="1" applyFont="1" applyFill="1" applyBorder="1" applyAlignment="1">
      <alignment horizontal="center" vertical="top"/>
    </xf>
    <xf numFmtId="41" fontId="11" fillId="0" borderId="76" xfId="1" applyFont="1" applyFill="1" applyBorder="1" applyAlignment="1">
      <alignment horizontal="center" vertical="top"/>
    </xf>
    <xf numFmtId="41" fontId="11" fillId="8" borderId="52" xfId="1" applyFont="1" applyFill="1" applyBorder="1" applyAlignment="1">
      <alignment horizontal="center" vertical="top"/>
    </xf>
    <xf numFmtId="41" fontId="11" fillId="8" borderId="17" xfId="1" applyFont="1" applyFill="1" applyBorder="1" applyAlignment="1">
      <alignment horizontal="center" vertical="top"/>
    </xf>
    <xf numFmtId="41" fontId="11" fillId="8" borderId="53" xfId="1" applyFont="1" applyFill="1" applyBorder="1" applyAlignment="1">
      <alignment horizontal="center" vertical="top"/>
    </xf>
    <xf numFmtId="41" fontId="13" fillId="0" borderId="50" xfId="1" applyFont="1" applyFill="1" applyBorder="1" applyAlignment="1">
      <alignment horizontal="center" vertical="top"/>
    </xf>
    <xf numFmtId="41" fontId="13" fillId="0" borderId="12" xfId="1" applyFont="1" applyFill="1" applyBorder="1" applyAlignment="1">
      <alignment horizontal="center" vertical="top"/>
    </xf>
    <xf numFmtId="41" fontId="13" fillId="0" borderId="51" xfId="1" applyFont="1" applyFill="1" applyBorder="1" applyAlignment="1">
      <alignment horizontal="center" vertical="top"/>
    </xf>
    <xf numFmtId="41" fontId="11" fillId="10" borderId="50" xfId="1" applyFont="1" applyFill="1" applyBorder="1" applyAlignment="1">
      <alignment horizontal="center" vertical="top"/>
    </xf>
    <xf numFmtId="41" fontId="11" fillId="10" borderId="12" xfId="1" applyFont="1" applyFill="1" applyBorder="1" applyAlignment="1">
      <alignment horizontal="center" vertical="top"/>
    </xf>
    <xf numFmtId="41" fontId="11" fillId="10" borderId="51" xfId="1" applyFont="1" applyFill="1" applyBorder="1" applyAlignment="1">
      <alignment horizontal="center" vertical="top"/>
    </xf>
    <xf numFmtId="41" fontId="11" fillId="0" borderId="50" xfId="1" applyFont="1" applyFill="1" applyBorder="1" applyAlignment="1">
      <alignment horizontal="center" vertical="top" wrapText="1"/>
    </xf>
    <xf numFmtId="41" fontId="11" fillId="0" borderId="51" xfId="1" applyFont="1" applyFill="1" applyBorder="1" applyAlignment="1">
      <alignment horizontal="center" vertical="top" wrapText="1"/>
    </xf>
    <xf numFmtId="41" fontId="11" fillId="0" borderId="66" xfId="1" applyFont="1" applyFill="1" applyBorder="1" applyAlignment="1">
      <alignment horizontal="center" vertical="top"/>
    </xf>
    <xf numFmtId="41" fontId="11" fillId="7" borderId="50" xfId="1" applyFont="1" applyFill="1" applyBorder="1" applyAlignment="1">
      <alignment horizontal="center" vertical="top"/>
    </xf>
    <xf numFmtId="41" fontId="11" fillId="7" borderId="12" xfId="1" applyFont="1" applyFill="1" applyBorder="1" applyAlignment="1">
      <alignment horizontal="center" vertical="top"/>
    </xf>
    <xf numFmtId="41" fontId="11" fillId="7" borderId="51" xfId="1" applyFont="1" applyFill="1" applyBorder="1" applyAlignment="1">
      <alignment horizontal="center" vertical="top"/>
    </xf>
    <xf numFmtId="41" fontId="11" fillId="17" borderId="50" xfId="1" applyFont="1" applyFill="1" applyBorder="1" applyAlignment="1">
      <alignment horizontal="center" vertical="top"/>
    </xf>
    <xf numFmtId="41" fontId="11" fillId="17" borderId="51" xfId="1" applyFont="1" applyFill="1" applyBorder="1" applyAlignment="1">
      <alignment horizontal="center" vertical="top"/>
    </xf>
    <xf numFmtId="41" fontId="11" fillId="0" borderId="65" xfId="1" applyFont="1" applyFill="1" applyBorder="1" applyAlignment="1">
      <alignment horizontal="center" vertical="top"/>
    </xf>
    <xf numFmtId="41" fontId="11" fillId="0" borderId="48" xfId="1" applyFont="1" applyFill="1" applyBorder="1" applyAlignment="1">
      <alignment horizontal="center" vertical="top"/>
    </xf>
    <xf numFmtId="41" fontId="11" fillId="0" borderId="98" xfId="1" applyFont="1" applyFill="1" applyBorder="1" applyAlignment="1">
      <alignment horizontal="center" vertical="top"/>
    </xf>
    <xf numFmtId="41" fontId="11" fillId="0" borderId="49" xfId="1" applyFont="1" applyFill="1" applyBorder="1" applyAlignment="1">
      <alignment horizontal="center" vertical="top"/>
    </xf>
    <xf numFmtId="41" fontId="13" fillId="0" borderId="48" xfId="1" applyFont="1" applyFill="1" applyBorder="1" applyAlignment="1">
      <alignment horizontal="center" vertical="top"/>
    </xf>
    <xf numFmtId="41" fontId="13" fillId="0" borderId="98" xfId="1" applyFont="1" applyFill="1" applyBorder="1" applyAlignment="1">
      <alignment horizontal="center" vertical="top"/>
    </xf>
    <xf numFmtId="41" fontId="13" fillId="0" borderId="49" xfId="1" applyFont="1" applyFill="1" applyBorder="1" applyAlignment="1">
      <alignment horizontal="center" vertical="top"/>
    </xf>
    <xf numFmtId="41" fontId="11" fillId="10" borderId="48" xfId="1" applyFont="1" applyFill="1" applyBorder="1" applyAlignment="1">
      <alignment horizontal="center" vertical="top"/>
    </xf>
    <xf numFmtId="41" fontId="11" fillId="10" borderId="98" xfId="1" applyFont="1" applyFill="1" applyBorder="1" applyAlignment="1">
      <alignment horizontal="center" vertical="top"/>
    </xf>
    <xf numFmtId="41" fontId="11" fillId="10" borderId="49" xfId="1" applyFont="1" applyFill="1" applyBorder="1" applyAlignment="1">
      <alignment horizontal="center" vertical="top"/>
    </xf>
    <xf numFmtId="41" fontId="11" fillId="0" borderId="61" xfId="1" applyFont="1" applyFill="1" applyBorder="1" applyAlignment="1">
      <alignment horizontal="center" vertical="top"/>
    </xf>
    <xf numFmtId="41" fontId="11" fillId="7" borderId="48" xfId="1" applyFont="1" applyFill="1" applyBorder="1" applyAlignment="1">
      <alignment horizontal="center" vertical="top"/>
    </xf>
    <xf numFmtId="41" fontId="11" fillId="7" borderId="98" xfId="1" applyFont="1" applyFill="1" applyBorder="1" applyAlignment="1">
      <alignment horizontal="center" vertical="top"/>
    </xf>
    <xf numFmtId="41" fontId="11" fillId="7" borderId="49" xfId="1" applyFont="1" applyFill="1" applyBorder="1" applyAlignment="1">
      <alignment horizontal="center" vertical="top"/>
    </xf>
    <xf numFmtId="41" fontId="11" fillId="17" borderId="48" xfId="1" applyFont="1" applyFill="1" applyBorder="1" applyAlignment="1">
      <alignment horizontal="center" vertical="top"/>
    </xf>
    <xf numFmtId="41" fontId="11" fillId="17" borderId="98" xfId="1" applyFont="1" applyFill="1" applyBorder="1" applyAlignment="1">
      <alignment horizontal="center" vertical="top"/>
    </xf>
    <xf numFmtId="41" fontId="11" fillId="17" borderId="49" xfId="1" applyFont="1" applyFill="1" applyBorder="1" applyAlignment="1">
      <alignment horizontal="center" vertical="top"/>
    </xf>
    <xf numFmtId="41" fontId="11" fillId="0" borderId="60" xfId="1" applyFont="1" applyFill="1" applyBorder="1" applyAlignment="1">
      <alignment horizontal="center" vertical="top"/>
    </xf>
    <xf numFmtId="41" fontId="11" fillId="0" borderId="69" xfId="1" applyFont="1" applyFill="1" applyBorder="1" applyAlignment="1">
      <alignment horizontal="center" vertical="top"/>
    </xf>
    <xf numFmtId="41" fontId="11" fillId="8" borderId="68" xfId="1" applyFont="1" applyFill="1" applyBorder="1" applyAlignment="1">
      <alignment horizontal="center" vertical="top"/>
    </xf>
    <xf numFmtId="41" fontId="11" fillId="8" borderId="99" xfId="1" applyFont="1" applyFill="1" applyBorder="1" applyAlignment="1">
      <alignment horizontal="center" vertical="top"/>
    </xf>
    <xf numFmtId="41" fontId="11" fillId="8" borderId="100" xfId="1" applyFont="1" applyFill="1" applyBorder="1" applyAlignment="1">
      <alignment horizontal="center" vertical="top"/>
    </xf>
    <xf numFmtId="41" fontId="11" fillId="8" borderId="60" xfId="1" applyFont="1" applyFill="1" applyBorder="1" applyAlignment="1">
      <alignment horizontal="center" vertical="top"/>
    </xf>
    <xf numFmtId="41" fontId="11" fillId="17" borderId="50" xfId="1" applyFont="1" applyFill="1" applyBorder="1" applyAlignment="1">
      <alignment horizontal="center" vertical="top" wrapText="1"/>
    </xf>
    <xf numFmtId="41" fontId="11" fillId="17" borderId="12" xfId="1" applyFont="1" applyFill="1" applyBorder="1" applyAlignment="1">
      <alignment horizontal="center" vertical="top" wrapText="1"/>
    </xf>
    <xf numFmtId="41" fontId="11" fillId="17" borderId="51" xfId="1" applyFont="1" applyFill="1" applyBorder="1" applyAlignment="1">
      <alignment horizontal="center" vertical="top" wrapText="1"/>
    </xf>
    <xf numFmtId="41" fontId="11" fillId="0" borderId="65" xfId="1" applyFont="1" applyFill="1" applyBorder="1" applyAlignment="1">
      <alignment horizontal="center" vertical="top" wrapText="1"/>
    </xf>
    <xf numFmtId="41" fontId="11" fillId="0" borderId="66" xfId="1" applyFont="1" applyFill="1" applyBorder="1" applyAlignment="1">
      <alignment horizontal="center" vertical="top" wrapText="1"/>
    </xf>
    <xf numFmtId="41" fontId="11" fillId="8" borderId="50" xfId="1" applyFont="1" applyFill="1" applyBorder="1" applyAlignment="1">
      <alignment horizontal="center" vertical="top" wrapText="1"/>
    </xf>
    <xf numFmtId="41" fontId="11" fillId="8" borderId="12" xfId="1" applyFont="1" applyFill="1" applyBorder="1" applyAlignment="1">
      <alignment horizontal="center" vertical="top" wrapText="1"/>
    </xf>
    <xf numFmtId="41" fontId="11" fillId="8" borderId="51" xfId="1" applyFont="1" applyFill="1" applyBorder="1" applyAlignment="1">
      <alignment horizontal="center" vertical="top" wrapText="1"/>
    </xf>
    <xf numFmtId="41" fontId="11" fillId="8" borderId="65" xfId="1" applyFont="1" applyFill="1" applyBorder="1" applyAlignment="1">
      <alignment horizontal="center" vertical="top" wrapText="1"/>
    </xf>
    <xf numFmtId="41" fontId="11" fillId="7" borderId="50" xfId="1" applyFont="1" applyFill="1" applyBorder="1" applyAlignment="1">
      <alignment horizontal="center" vertical="top" wrapText="1"/>
    </xf>
    <xf numFmtId="41" fontId="11" fillId="7" borderId="12" xfId="1" applyFont="1" applyFill="1" applyBorder="1" applyAlignment="1">
      <alignment horizontal="center" vertical="top" wrapText="1"/>
    </xf>
    <xf numFmtId="41" fontId="11" fillId="7" borderId="51" xfId="1" applyFont="1" applyFill="1" applyBorder="1" applyAlignment="1">
      <alignment horizontal="center" vertical="top" wrapText="1"/>
    </xf>
    <xf numFmtId="41" fontId="11" fillId="8" borderId="56" xfId="1" applyFont="1" applyFill="1" applyBorder="1" applyAlignment="1">
      <alignment horizontal="center" vertical="top"/>
    </xf>
    <xf numFmtId="0" fontId="11" fillId="6" borderId="20" xfId="0" applyFont="1" applyFill="1" applyBorder="1" applyAlignment="1">
      <alignment horizontal="center" vertical="top"/>
    </xf>
    <xf numFmtId="41" fontId="11" fillId="0" borderId="48" xfId="1" applyFont="1" applyFill="1" applyBorder="1" applyAlignment="1">
      <alignment horizontal="center" vertical="top" wrapText="1"/>
    </xf>
    <xf numFmtId="41" fontId="11" fillId="0" borderId="98" xfId="1" applyFont="1" applyFill="1" applyBorder="1" applyAlignment="1">
      <alignment horizontal="center" vertical="top" wrapText="1"/>
    </xf>
    <xf numFmtId="41" fontId="11" fillId="0" borderId="49" xfId="1" applyFont="1" applyFill="1" applyBorder="1" applyAlignment="1">
      <alignment horizontal="center" vertical="top" wrapText="1"/>
    </xf>
    <xf numFmtId="41" fontId="11" fillId="9" borderId="50" xfId="1" applyFont="1" applyFill="1" applyBorder="1" applyAlignment="1">
      <alignment horizontal="center" vertical="top"/>
    </xf>
    <xf numFmtId="41" fontId="11" fillId="9" borderId="12" xfId="1" applyFont="1" applyFill="1" applyBorder="1" applyAlignment="1">
      <alignment horizontal="center" vertical="top"/>
    </xf>
    <xf numFmtId="41" fontId="11" fillId="9" borderId="51" xfId="1" applyFont="1" applyFill="1" applyBorder="1" applyAlignment="1">
      <alignment horizontal="center" vertical="top"/>
    </xf>
    <xf numFmtId="41" fontId="11" fillId="9" borderId="52" xfId="1" applyFont="1" applyFill="1" applyBorder="1" applyAlignment="1">
      <alignment horizontal="center" vertical="top"/>
    </xf>
    <xf numFmtId="41" fontId="11" fillId="9" borderId="17" xfId="1" applyFont="1" applyFill="1" applyBorder="1" applyAlignment="1">
      <alignment horizontal="center" vertical="top"/>
    </xf>
    <xf numFmtId="41" fontId="11" fillId="9" borderId="53" xfId="1" applyFont="1" applyFill="1" applyBorder="1" applyAlignment="1">
      <alignment horizontal="center" vertical="top"/>
    </xf>
    <xf numFmtId="41" fontId="11" fillId="0" borderId="56" xfId="1" applyFont="1" applyFill="1" applyBorder="1" applyAlignment="1">
      <alignment horizontal="center" vertical="top" wrapText="1"/>
    </xf>
    <xf numFmtId="41" fontId="11" fillId="0" borderId="55" xfId="1" applyFont="1" applyFill="1" applyBorder="1" applyAlignment="1">
      <alignment horizontal="center" vertical="top" wrapText="1"/>
    </xf>
    <xf numFmtId="41" fontId="11" fillId="8" borderId="52" xfId="1" applyFont="1" applyFill="1" applyBorder="1" applyAlignment="1">
      <alignment horizontal="center" vertical="top" wrapText="1"/>
    </xf>
    <xf numFmtId="41" fontId="11" fillId="8" borderId="17" xfId="1" applyFont="1" applyFill="1" applyBorder="1" applyAlignment="1">
      <alignment horizontal="center" vertical="top" wrapText="1"/>
    </xf>
    <xf numFmtId="41" fontId="11" fillId="8" borderId="53" xfId="1" applyFont="1" applyFill="1" applyBorder="1" applyAlignment="1">
      <alignment horizontal="center" vertical="top" wrapText="1"/>
    </xf>
    <xf numFmtId="41" fontId="11" fillId="8" borderId="56" xfId="1" applyFont="1" applyFill="1" applyBorder="1" applyAlignment="1">
      <alignment horizontal="center" vertical="top" wrapText="1"/>
    </xf>
    <xf numFmtId="41" fontId="11" fillId="7" borderId="52" xfId="1" applyFont="1" applyFill="1" applyBorder="1" applyAlignment="1">
      <alignment horizontal="center" vertical="top" wrapText="1"/>
    </xf>
    <xf numFmtId="41" fontId="11" fillId="7" borderId="17" xfId="1" applyFont="1" applyFill="1" applyBorder="1" applyAlignment="1">
      <alignment horizontal="center" vertical="top" wrapText="1"/>
    </xf>
    <xf numFmtId="41" fontId="11" fillId="7" borderId="53" xfId="1" applyFont="1" applyFill="1" applyBorder="1" applyAlignment="1">
      <alignment horizontal="center" vertical="top" wrapText="1"/>
    </xf>
    <xf numFmtId="41" fontId="11" fillId="9" borderId="48" xfId="1" applyFont="1" applyFill="1" applyBorder="1" applyAlignment="1">
      <alignment horizontal="center" vertical="top"/>
    </xf>
    <xf numFmtId="41" fontId="11" fillId="9" borderId="98" xfId="1" applyFont="1" applyFill="1" applyBorder="1" applyAlignment="1">
      <alignment horizontal="center" vertical="top"/>
    </xf>
    <xf numFmtId="41" fontId="11" fillId="9" borderId="49" xfId="1" applyFont="1" applyFill="1" applyBorder="1" applyAlignment="1">
      <alignment horizontal="center" vertical="top"/>
    </xf>
    <xf numFmtId="41" fontId="19" fillId="8" borderId="50" xfId="1" applyFont="1" applyFill="1" applyBorder="1" applyAlignment="1">
      <alignment horizontal="center" vertical="top" wrapText="1"/>
    </xf>
    <xf numFmtId="41" fontId="19" fillId="8" borderId="12" xfId="1" applyFont="1" applyFill="1" applyBorder="1" applyAlignment="1">
      <alignment horizontal="center" vertical="top" wrapText="1"/>
    </xf>
    <xf numFmtId="41" fontId="19" fillId="8" borderId="51" xfId="1" applyFont="1" applyFill="1" applyBorder="1" applyAlignment="1">
      <alignment horizontal="center" vertical="top" wrapText="1"/>
    </xf>
    <xf numFmtId="41" fontId="11" fillId="8" borderId="65" xfId="1" applyFont="1" applyFill="1" applyBorder="1" applyAlignment="1">
      <alignment horizontal="center" vertical="top"/>
    </xf>
    <xf numFmtId="41" fontId="11" fillId="8" borderId="66" xfId="1" applyFont="1" applyFill="1" applyBorder="1" applyAlignment="1">
      <alignment horizontal="center" vertical="top"/>
    </xf>
    <xf numFmtId="41" fontId="11" fillId="8" borderId="55" xfId="1" applyFont="1" applyFill="1" applyBorder="1" applyAlignment="1">
      <alignment horizontal="center" vertical="top"/>
    </xf>
    <xf numFmtId="41" fontId="11" fillId="8" borderId="61" xfId="1" applyFont="1" applyFill="1" applyBorder="1" applyAlignment="1">
      <alignment horizontal="center" vertical="top"/>
    </xf>
    <xf numFmtId="0" fontId="11" fillId="6" borderId="42" xfId="0" applyFont="1" applyFill="1" applyBorder="1" applyAlignment="1">
      <alignment horizontal="center" vertical="top"/>
    </xf>
    <xf numFmtId="0" fontId="11" fillId="6" borderId="46" xfId="0" applyFont="1" applyFill="1" applyBorder="1" applyAlignment="1">
      <alignment horizontal="center" vertical="top"/>
    </xf>
    <xf numFmtId="41" fontId="11" fillId="0" borderId="42" xfId="1" applyFont="1" applyFill="1" applyBorder="1" applyAlignment="1">
      <alignment horizontal="center" vertical="top"/>
    </xf>
    <xf numFmtId="41" fontId="11" fillId="0" borderId="101" xfId="1" applyFont="1" applyFill="1" applyBorder="1" applyAlignment="1">
      <alignment horizontal="center" vertical="top"/>
    </xf>
    <xf numFmtId="41" fontId="11" fillId="0" borderId="43" xfId="1" applyFont="1" applyFill="1" applyBorder="1" applyAlignment="1">
      <alignment horizontal="center" vertical="top"/>
    </xf>
    <xf numFmtId="41" fontId="13" fillId="0" borderId="42" xfId="1" applyFont="1" applyFill="1" applyBorder="1" applyAlignment="1">
      <alignment horizontal="center" vertical="top"/>
    </xf>
    <xf numFmtId="41" fontId="13" fillId="0" borderId="101" xfId="1" applyFont="1" applyFill="1" applyBorder="1" applyAlignment="1">
      <alignment horizontal="center" vertical="top"/>
    </xf>
    <xf numFmtId="41" fontId="13" fillId="0" borderId="43" xfId="1" applyFont="1" applyFill="1" applyBorder="1" applyAlignment="1">
      <alignment horizontal="center" vertical="top"/>
    </xf>
    <xf numFmtId="41" fontId="11" fillId="8" borderId="42" xfId="1" applyFont="1" applyFill="1" applyBorder="1" applyAlignment="1">
      <alignment horizontal="center" vertical="top"/>
    </xf>
    <xf numFmtId="41" fontId="11" fillId="8" borderId="101" xfId="1" applyFont="1" applyFill="1" applyBorder="1" applyAlignment="1">
      <alignment horizontal="center" vertical="top"/>
    </xf>
    <xf numFmtId="41" fontId="11" fillId="8" borderId="43" xfId="1" applyFont="1" applyFill="1" applyBorder="1" applyAlignment="1">
      <alignment horizontal="center" vertical="top"/>
    </xf>
    <xf numFmtId="41" fontId="11" fillId="0" borderId="46" xfId="1" applyFont="1" applyFill="1" applyBorder="1" applyAlignment="1">
      <alignment horizontal="center" vertical="top"/>
    </xf>
    <xf numFmtId="41" fontId="11" fillId="8" borderId="45" xfId="1" applyFont="1" applyFill="1" applyBorder="1" applyAlignment="1">
      <alignment horizontal="center" vertical="top"/>
    </xf>
    <xf numFmtId="41" fontId="11" fillId="8" borderId="46" xfId="1" applyFont="1" applyFill="1" applyBorder="1" applyAlignment="1">
      <alignment horizontal="center" vertical="top"/>
    </xf>
    <xf numFmtId="0" fontId="11" fillId="6" borderId="102" xfId="0" applyFont="1" applyFill="1" applyBorder="1" applyAlignment="1">
      <alignment horizontal="center" vertical="top"/>
    </xf>
    <xf numFmtId="0" fontId="11" fillId="6" borderId="103" xfId="0" applyFont="1" applyFill="1" applyBorder="1" applyAlignment="1">
      <alignment horizontal="center" vertical="top"/>
    </xf>
    <xf numFmtId="41" fontId="11" fillId="0" borderId="102" xfId="1" applyFont="1" applyFill="1" applyBorder="1" applyAlignment="1">
      <alignment horizontal="center" vertical="top"/>
    </xf>
    <xf numFmtId="41" fontId="11" fillId="0" borderId="104" xfId="1" applyFont="1" applyFill="1" applyBorder="1" applyAlignment="1">
      <alignment horizontal="center" vertical="top"/>
    </xf>
    <xf numFmtId="41" fontId="11" fillId="0" borderId="105" xfId="1" applyFont="1" applyFill="1" applyBorder="1" applyAlignment="1">
      <alignment horizontal="center" vertical="top"/>
    </xf>
    <xf numFmtId="41" fontId="13" fillId="0" borderId="102" xfId="1" applyFont="1" applyFill="1" applyBorder="1" applyAlignment="1">
      <alignment horizontal="center" vertical="top"/>
    </xf>
    <xf numFmtId="41" fontId="13" fillId="0" borderId="104" xfId="1" applyFont="1" applyFill="1" applyBorder="1" applyAlignment="1">
      <alignment horizontal="center" vertical="top"/>
    </xf>
    <xf numFmtId="41" fontId="13" fillId="0" borderId="105" xfId="1" applyFont="1" applyFill="1" applyBorder="1" applyAlignment="1">
      <alignment horizontal="center" vertical="top"/>
    </xf>
    <xf numFmtId="41" fontId="11" fillId="8" borderId="102" xfId="1" applyFont="1" applyFill="1" applyBorder="1" applyAlignment="1">
      <alignment horizontal="center" vertical="top"/>
    </xf>
    <xf numFmtId="41" fontId="11" fillId="8" borderId="104" xfId="1" applyFont="1" applyFill="1" applyBorder="1" applyAlignment="1">
      <alignment horizontal="center" vertical="top"/>
    </xf>
    <xf numFmtId="41" fontId="11" fillId="8" borderId="105" xfId="1" applyFont="1" applyFill="1" applyBorder="1" applyAlignment="1">
      <alignment horizontal="center" vertical="top"/>
    </xf>
    <xf numFmtId="41" fontId="11" fillId="0" borderId="103" xfId="1" applyFont="1" applyFill="1" applyBorder="1" applyAlignment="1">
      <alignment horizontal="center" vertical="top"/>
    </xf>
    <xf numFmtId="41" fontId="11" fillId="8" borderId="106" xfId="1" applyFont="1" applyFill="1" applyBorder="1" applyAlignment="1">
      <alignment horizontal="center" vertical="top"/>
    </xf>
    <xf numFmtId="41" fontId="11" fillId="8" borderId="103" xfId="1" applyFont="1" applyFill="1" applyBorder="1" applyAlignment="1">
      <alignment horizontal="center" vertical="top"/>
    </xf>
    <xf numFmtId="41" fontId="11" fillId="9" borderId="66" xfId="1" applyFont="1" applyFill="1" applyBorder="1" applyAlignment="1">
      <alignment horizontal="center" vertical="top"/>
    </xf>
    <xf numFmtId="41" fontId="13" fillId="8" borderId="52" xfId="1" applyFont="1" applyFill="1" applyBorder="1" applyAlignment="1">
      <alignment horizontal="center" vertical="top"/>
    </xf>
    <xf numFmtId="41" fontId="13" fillId="8" borderId="17" xfId="1" applyFont="1" applyFill="1" applyBorder="1" applyAlignment="1">
      <alignment horizontal="center" vertical="top"/>
    </xf>
    <xf numFmtId="41" fontId="13" fillId="8" borderId="53" xfId="1" applyFont="1" applyFill="1" applyBorder="1" applyAlignment="1">
      <alignment horizontal="center" vertical="top"/>
    </xf>
    <xf numFmtId="41" fontId="11" fillId="9" borderId="55" xfId="1" applyFont="1" applyFill="1" applyBorder="1" applyAlignment="1">
      <alignment horizontal="center" vertical="top"/>
    </xf>
    <xf numFmtId="41" fontId="13" fillId="8" borderId="48" xfId="1" applyFont="1" applyFill="1" applyBorder="1" applyAlignment="1">
      <alignment horizontal="center" vertical="top"/>
    </xf>
    <xf numFmtId="41" fontId="13" fillId="8" borderId="98" xfId="1" applyFont="1" applyFill="1" applyBorder="1" applyAlignment="1">
      <alignment horizontal="center" vertical="top"/>
    </xf>
    <xf numFmtId="41" fontId="13" fillId="8" borderId="49" xfId="1" applyFont="1" applyFill="1" applyBorder="1" applyAlignment="1">
      <alignment horizontal="center" vertical="top"/>
    </xf>
    <xf numFmtId="41" fontId="11" fillId="9" borderId="61" xfId="1" applyFont="1" applyFill="1" applyBorder="1" applyAlignment="1">
      <alignment horizontal="center" vertical="top"/>
    </xf>
    <xf numFmtId="41" fontId="13" fillId="8" borderId="50" xfId="1" applyFont="1" applyFill="1" applyBorder="1" applyAlignment="1">
      <alignment horizontal="center" vertical="top"/>
    </xf>
    <xf numFmtId="41" fontId="13" fillId="8" borderId="12" xfId="1" applyFont="1" applyFill="1" applyBorder="1" applyAlignment="1">
      <alignment horizontal="center" vertical="top"/>
    </xf>
    <xf numFmtId="41" fontId="13" fillId="8" borderId="51" xfId="1" applyFont="1" applyFill="1" applyBorder="1" applyAlignment="1">
      <alignment horizontal="center" vertical="top"/>
    </xf>
    <xf numFmtId="41" fontId="11" fillId="0" borderId="70" xfId="1" applyFont="1" applyFill="1" applyBorder="1" applyAlignment="1">
      <alignment horizontal="center" vertical="top"/>
    </xf>
    <xf numFmtId="41" fontId="11" fillId="0" borderId="80" xfId="1" applyFont="1" applyFill="1" applyBorder="1" applyAlignment="1">
      <alignment horizontal="center" vertical="top"/>
    </xf>
    <xf numFmtId="41" fontId="11" fillId="0" borderId="72" xfId="1" applyFont="1" applyFill="1" applyBorder="1" applyAlignment="1">
      <alignment horizontal="center" vertical="top"/>
    </xf>
    <xf numFmtId="41" fontId="13" fillId="8" borderId="70" xfId="1" applyFont="1" applyFill="1" applyBorder="1" applyAlignment="1">
      <alignment horizontal="center" vertical="top"/>
    </xf>
    <xf numFmtId="41" fontId="13" fillId="8" borderId="80" xfId="1" applyFont="1" applyFill="1" applyBorder="1" applyAlignment="1">
      <alignment horizontal="center" vertical="top"/>
    </xf>
    <xf numFmtId="41" fontId="13" fillId="8" borderId="72" xfId="1" applyFont="1" applyFill="1" applyBorder="1" applyAlignment="1">
      <alignment horizontal="center" vertical="top"/>
    </xf>
    <xf numFmtId="41" fontId="11" fillId="8" borderId="70" xfId="1" applyFont="1" applyFill="1" applyBorder="1" applyAlignment="1">
      <alignment horizontal="center" vertical="top"/>
    </xf>
    <xf numFmtId="41" fontId="11" fillId="8" borderId="80" xfId="1" applyFont="1" applyFill="1" applyBorder="1" applyAlignment="1">
      <alignment horizontal="center" vertical="top"/>
    </xf>
    <xf numFmtId="41" fontId="11" fillId="8" borderId="72" xfId="1" applyFont="1" applyFill="1" applyBorder="1" applyAlignment="1">
      <alignment horizontal="center" vertical="top"/>
    </xf>
    <xf numFmtId="41" fontId="11" fillId="0" borderId="71" xfId="1" applyFont="1" applyFill="1" applyBorder="1" applyAlignment="1">
      <alignment horizontal="center" vertical="top"/>
    </xf>
    <xf numFmtId="41" fontId="11" fillId="8" borderId="73" xfId="1" applyFont="1" applyFill="1" applyBorder="1" applyAlignment="1">
      <alignment horizontal="center" vertical="top"/>
    </xf>
    <xf numFmtId="41" fontId="11" fillId="8" borderId="71" xfId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vertical="top"/>
    </xf>
    <xf numFmtId="41" fontId="13" fillId="0" borderId="0" xfId="1" applyFont="1" applyFill="1" applyBorder="1" applyAlignment="1">
      <alignment vertical="top"/>
    </xf>
    <xf numFmtId="166" fontId="13" fillId="0" borderId="0" xfId="0" applyNumberFormat="1" applyFont="1" applyFill="1" applyBorder="1"/>
    <xf numFmtId="0" fontId="17" fillId="17" borderId="17" xfId="0" applyFont="1" applyFill="1" applyBorder="1"/>
    <xf numFmtId="0" fontId="29" fillId="18" borderId="2" xfId="0" applyFont="1" applyFill="1" applyBorder="1" applyAlignment="1">
      <alignment horizontal="center" vertical="center"/>
    </xf>
    <xf numFmtId="0" fontId="29" fillId="18" borderId="1" xfId="0" applyFont="1" applyFill="1" applyBorder="1" applyAlignment="1">
      <alignment horizontal="center" vertical="center"/>
    </xf>
    <xf numFmtId="166" fontId="29" fillId="18" borderId="107" xfId="0" applyNumberFormat="1" applyFont="1" applyFill="1" applyBorder="1" applyAlignment="1">
      <alignment horizontal="center" vertical="center" wrapText="1"/>
    </xf>
    <xf numFmtId="166" fontId="29" fillId="18" borderId="108" xfId="0" applyNumberFormat="1" applyFont="1" applyFill="1" applyBorder="1" applyAlignment="1">
      <alignment horizontal="center" vertical="center" wrapText="1"/>
    </xf>
    <xf numFmtId="166" fontId="29" fillId="15" borderId="0" xfId="0" applyNumberFormat="1" applyFont="1" applyFill="1" applyBorder="1" applyAlignment="1">
      <alignment horizontal="center" vertical="center" wrapText="1"/>
    </xf>
    <xf numFmtId="166" fontId="29" fillId="18" borderId="109" xfId="0" applyNumberFormat="1" applyFont="1" applyFill="1" applyBorder="1" applyAlignment="1">
      <alignment horizontal="center" vertical="center" wrapText="1"/>
    </xf>
    <xf numFmtId="166" fontId="29" fillId="15" borderId="110" xfId="0" applyNumberFormat="1" applyFont="1" applyFill="1" applyBorder="1" applyAlignment="1">
      <alignment horizontal="center" vertical="center" wrapText="1"/>
    </xf>
    <xf numFmtId="166" fontId="29" fillId="15" borderId="111" xfId="0" applyNumberFormat="1" applyFont="1" applyFill="1" applyBorder="1" applyAlignment="1">
      <alignment horizontal="center" vertical="center" wrapText="1"/>
    </xf>
    <xf numFmtId="0" fontId="30" fillId="18" borderId="0" xfId="0" applyFont="1" applyFill="1" applyBorder="1"/>
    <xf numFmtId="166" fontId="29" fillId="15" borderId="112" xfId="0" applyNumberFormat="1" applyFont="1" applyFill="1" applyBorder="1" applyAlignment="1">
      <alignment horizontal="center" vertical="center" wrapText="1"/>
    </xf>
    <xf numFmtId="0" fontId="11" fillId="6" borderId="113" xfId="0" applyFont="1" applyFill="1" applyBorder="1" applyAlignment="1">
      <alignment horizontal="center" vertical="top"/>
    </xf>
    <xf numFmtId="0" fontId="11" fillId="6" borderId="114" xfId="0" applyFont="1" applyFill="1" applyBorder="1" applyAlignment="1">
      <alignment horizontal="center" vertical="top"/>
    </xf>
    <xf numFmtId="0" fontId="11" fillId="6" borderId="115" xfId="0" applyFont="1" applyFill="1" applyBorder="1" applyAlignment="1">
      <alignment horizontal="center" vertical="top"/>
    </xf>
    <xf numFmtId="41" fontId="15" fillId="0" borderId="40" xfId="1" applyFont="1" applyFill="1" applyBorder="1" applyAlignment="1">
      <alignment horizontal="center" vertical="top" wrapText="1"/>
    </xf>
    <xf numFmtId="41" fontId="15" fillId="0" borderId="116" xfId="1" applyFont="1" applyFill="1" applyBorder="1" applyAlignment="1">
      <alignment horizontal="center" vertical="top" wrapText="1"/>
    </xf>
    <xf numFmtId="41" fontId="15" fillId="0" borderId="117" xfId="1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11" borderId="31" xfId="0" applyFont="1" applyFill="1" applyBorder="1" applyAlignment="1">
      <alignment vertical="top" wrapText="1"/>
    </xf>
    <xf numFmtId="0" fontId="19" fillId="11" borderId="32" xfId="0" applyFont="1" applyFill="1" applyBorder="1" applyAlignment="1">
      <alignment vertical="top" wrapText="1"/>
    </xf>
    <xf numFmtId="0" fontId="31" fillId="19" borderId="0" xfId="0" applyFont="1" applyFill="1" applyBorder="1"/>
    <xf numFmtId="0" fontId="32" fillId="19" borderId="31" xfId="0" applyFont="1" applyFill="1" applyBorder="1" applyProtection="1">
      <protection hidden="1"/>
    </xf>
    <xf numFmtId="0" fontId="32" fillId="19" borderId="39" xfId="0" applyFont="1" applyFill="1" applyBorder="1" applyProtection="1">
      <protection hidden="1"/>
    </xf>
    <xf numFmtId="0" fontId="32" fillId="19" borderId="32" xfId="0" applyFont="1" applyFill="1" applyBorder="1" applyProtection="1">
      <protection hidden="1"/>
    </xf>
    <xf numFmtId="0" fontId="32" fillId="19" borderId="3" xfId="0" applyFont="1" applyFill="1" applyBorder="1" applyProtection="1">
      <protection hidden="1"/>
    </xf>
    <xf numFmtId="0" fontId="32" fillId="19" borderId="0" xfId="0" applyFont="1" applyFill="1" applyBorder="1" applyProtection="1">
      <protection hidden="1"/>
    </xf>
    <xf numFmtId="0" fontId="32" fillId="19" borderId="1" xfId="0" applyFont="1" applyFill="1" applyBorder="1" applyProtection="1">
      <protection hidden="1"/>
    </xf>
    <xf numFmtId="0" fontId="34" fillId="19" borderId="120" xfId="0" applyFont="1" applyFill="1" applyBorder="1" applyAlignment="1" applyProtection="1">
      <alignment horizontal="left"/>
      <protection hidden="1"/>
    </xf>
    <xf numFmtId="0" fontId="34" fillId="19" borderId="32" xfId="0" applyFont="1" applyFill="1" applyBorder="1" applyAlignment="1" applyProtection="1">
      <alignment horizontal="right"/>
      <protection hidden="1"/>
    </xf>
    <xf numFmtId="0" fontId="35" fillId="19" borderId="120" xfId="0" applyFont="1" applyFill="1" applyBorder="1" applyProtection="1">
      <protection hidden="1"/>
    </xf>
    <xf numFmtId="0" fontId="32" fillId="19" borderId="2" xfId="0" applyFont="1" applyFill="1" applyBorder="1" applyProtection="1">
      <protection hidden="1"/>
    </xf>
    <xf numFmtId="167" fontId="32" fillId="0" borderId="0" xfId="1" applyNumberFormat="1" applyFont="1" applyBorder="1" applyProtection="1">
      <protection hidden="1"/>
    </xf>
    <xf numFmtId="167" fontId="32" fillId="0" borderId="1" xfId="1" applyNumberFormat="1" applyFont="1" applyBorder="1" applyProtection="1">
      <protection hidden="1"/>
    </xf>
    <xf numFmtId="0" fontId="32" fillId="19" borderId="123" xfId="0" applyFont="1" applyFill="1" applyBorder="1" applyProtection="1">
      <protection hidden="1"/>
    </xf>
    <xf numFmtId="167" fontId="32" fillId="0" borderId="121" xfId="1" applyNumberFormat="1" applyFont="1" applyBorder="1" applyProtection="1">
      <protection hidden="1"/>
    </xf>
    <xf numFmtId="167" fontId="32" fillId="0" borderId="38" xfId="1" applyNumberFormat="1" applyFont="1" applyBorder="1" applyProtection="1">
      <protection hidden="1"/>
    </xf>
    <xf numFmtId="0" fontId="32" fillId="20" borderId="0" xfId="0" applyFont="1" applyFill="1" applyProtection="1">
      <protection hidden="1"/>
    </xf>
    <xf numFmtId="0" fontId="34" fillId="19" borderId="120" xfId="0" applyFont="1" applyFill="1" applyBorder="1" applyAlignment="1" applyProtection="1">
      <alignment horizontal="left"/>
      <protection locked="0"/>
    </xf>
    <xf numFmtId="0" fontId="34" fillId="19" borderId="35" xfId="0" applyFont="1" applyFill="1" applyBorder="1" applyAlignment="1" applyProtection="1">
      <alignment horizontal="right"/>
      <protection locked="0"/>
    </xf>
    <xf numFmtId="0" fontId="32" fillId="19" borderId="120" xfId="0" applyFont="1" applyFill="1" applyBorder="1" applyProtection="1">
      <protection hidden="1"/>
    </xf>
    <xf numFmtId="41" fontId="32" fillId="0" borderId="33" xfId="1" applyFont="1" applyBorder="1" applyProtection="1">
      <protection hidden="1"/>
    </xf>
    <xf numFmtId="41" fontId="32" fillId="0" borderId="35" xfId="1" applyFont="1" applyBorder="1" applyProtection="1">
      <protection hidden="1"/>
    </xf>
    <xf numFmtId="0" fontId="32" fillId="19" borderId="37" xfId="0" applyFont="1" applyFill="1" applyBorder="1" applyProtection="1">
      <protection hidden="1"/>
    </xf>
    <xf numFmtId="0" fontId="32" fillId="19" borderId="121" xfId="0" applyFont="1" applyFill="1" applyBorder="1" applyProtection="1">
      <protection hidden="1"/>
    </xf>
    <xf numFmtId="0" fontId="32" fillId="19" borderId="38" xfId="0" applyFont="1" applyFill="1" applyBorder="1" applyProtection="1">
      <protection hidden="1"/>
    </xf>
    <xf numFmtId="0" fontId="33" fillId="19" borderId="33" xfId="0" applyFont="1" applyFill="1" applyBorder="1" applyAlignment="1" applyProtection="1">
      <alignment horizontal="right"/>
      <protection hidden="1"/>
    </xf>
    <xf numFmtId="0" fontId="33" fillId="19" borderId="35" xfId="0" applyFont="1" applyFill="1" applyBorder="1" applyAlignment="1" applyProtection="1">
      <alignment horizontal="right"/>
      <protection hidden="1"/>
    </xf>
    <xf numFmtId="0" fontId="33" fillId="19" borderId="122" xfId="0" applyFont="1" applyFill="1" applyBorder="1" applyAlignment="1" applyProtection="1">
      <alignment horizontal="center"/>
      <protection hidden="1"/>
    </xf>
    <xf numFmtId="0" fontId="33" fillId="19" borderId="123" xfId="0" applyFont="1" applyFill="1" applyBorder="1" applyAlignment="1" applyProtection="1">
      <alignment horizontal="center"/>
      <protection hidden="1"/>
    </xf>
    <xf numFmtId="0" fontId="33" fillId="19" borderId="36" xfId="0" applyFont="1" applyFill="1" applyBorder="1" applyAlignment="1" applyProtection="1">
      <alignment horizontal="center"/>
      <protection hidden="1"/>
    </xf>
    <xf numFmtId="0" fontId="33" fillId="19" borderId="33" xfId="0" applyFont="1" applyFill="1" applyBorder="1" applyAlignment="1" applyProtection="1">
      <alignment horizontal="center"/>
      <protection hidden="1"/>
    </xf>
    <xf numFmtId="0" fontId="33" fillId="19" borderId="35" xfId="0" applyFont="1" applyFill="1" applyBorder="1" applyAlignment="1" applyProtection="1">
      <alignment horizontal="center"/>
      <protection hidden="1"/>
    </xf>
    <xf numFmtId="0" fontId="19" fillId="11" borderId="40" xfId="0" applyFont="1" applyFill="1" applyBorder="1" applyAlignment="1">
      <alignment horizontal="center" vertical="top" wrapText="1"/>
    </xf>
    <xf numFmtId="0" fontId="19" fillId="11" borderId="41" xfId="0" applyFont="1" applyFill="1" applyBorder="1" applyAlignment="1">
      <alignment horizontal="center" vertical="top" wrapText="1"/>
    </xf>
    <xf numFmtId="0" fontId="22" fillId="12" borderId="36" xfId="3" applyFont="1" applyFill="1" applyBorder="1" applyAlignment="1">
      <alignment horizontal="center" vertical="top"/>
    </xf>
    <xf numFmtId="0" fontId="22" fillId="12" borderId="33" xfId="3" applyFont="1" applyFill="1" applyBorder="1" applyAlignment="1">
      <alignment horizontal="center" vertical="top"/>
    </xf>
    <xf numFmtId="0" fontId="22" fillId="12" borderId="118" xfId="3" applyFont="1" applyFill="1" applyBorder="1" applyAlignment="1">
      <alignment horizontal="center" vertical="top"/>
    </xf>
    <xf numFmtId="0" fontId="23" fillId="13" borderId="34" xfId="2" applyFont="1" applyFill="1" applyBorder="1" applyAlignment="1">
      <alignment horizontal="center" vertical="top"/>
    </xf>
    <xf numFmtId="0" fontId="23" fillId="13" borderId="33" xfId="2" applyFont="1" applyFill="1" applyBorder="1" applyAlignment="1">
      <alignment horizontal="center" vertical="top"/>
    </xf>
    <xf numFmtId="0" fontId="23" fillId="13" borderId="118" xfId="2" applyFont="1" applyFill="1" applyBorder="1" applyAlignment="1">
      <alignment horizontal="center" vertical="top"/>
    </xf>
    <xf numFmtId="0" fontId="15" fillId="0" borderId="36" xfId="0" applyFont="1" applyFill="1" applyBorder="1" applyAlignment="1">
      <alignment horizontal="center" vertical="top"/>
    </xf>
    <xf numFmtId="0" fontId="15" fillId="0" borderId="33" xfId="0" applyFont="1" applyFill="1" applyBorder="1" applyAlignment="1">
      <alignment horizontal="center" vertical="top"/>
    </xf>
    <xf numFmtId="0" fontId="15" fillId="0" borderId="35" xfId="0" applyFont="1" applyFill="1" applyBorder="1" applyAlignment="1">
      <alignment horizontal="center" vertical="top"/>
    </xf>
    <xf numFmtId="0" fontId="19" fillId="11" borderId="37" xfId="0" applyFont="1" applyFill="1" applyBorder="1" applyAlignment="1">
      <alignment horizontal="center" vertical="top" wrapText="1"/>
    </xf>
    <xf numFmtId="0" fontId="19" fillId="11" borderId="38" xfId="0" applyFont="1" applyFill="1" applyBorder="1" applyAlignment="1">
      <alignment horizontal="center" vertical="top" wrapText="1"/>
    </xf>
    <xf numFmtId="0" fontId="24" fillId="14" borderId="34" xfId="4" applyFont="1" applyFill="1" applyBorder="1" applyAlignment="1">
      <alignment horizontal="center" vertical="top"/>
    </xf>
    <xf numFmtId="0" fontId="24" fillId="14" borderId="33" xfId="4" applyFont="1" applyFill="1" applyBorder="1" applyAlignment="1">
      <alignment horizontal="center" vertical="top"/>
    </xf>
    <xf numFmtId="0" fontId="24" fillId="14" borderId="35" xfId="4" applyFont="1" applyFill="1" applyBorder="1" applyAlignment="1">
      <alignment horizontal="center" vertical="top"/>
    </xf>
    <xf numFmtId="0" fontId="19" fillId="15" borderId="36" xfId="0" applyFont="1" applyFill="1" applyBorder="1" applyAlignment="1">
      <alignment horizontal="center" vertical="top" wrapText="1"/>
    </xf>
    <xf numFmtId="0" fontId="19" fillId="15" borderId="33" xfId="0" applyFont="1" applyFill="1" applyBorder="1" applyAlignment="1">
      <alignment horizontal="center" vertical="top" wrapText="1"/>
    </xf>
    <xf numFmtId="0" fontId="19" fillId="15" borderId="35" xfId="0" applyFont="1" applyFill="1" applyBorder="1" applyAlignment="1">
      <alignment horizontal="center" vertical="top" wrapText="1"/>
    </xf>
    <xf numFmtId="0" fontId="19" fillId="15" borderId="81" xfId="0" applyFont="1" applyFill="1" applyBorder="1" applyAlignment="1">
      <alignment horizontal="center" vertical="top" wrapText="1"/>
    </xf>
    <xf numFmtId="0" fontId="19" fillId="15" borderId="119" xfId="0" applyFont="1" applyFill="1" applyBorder="1" applyAlignment="1">
      <alignment horizontal="center" vertical="top" wrapText="1"/>
    </xf>
    <xf numFmtId="0" fontId="19" fillId="15" borderId="74" xfId="0" applyFont="1" applyFill="1" applyBorder="1" applyAlignment="1">
      <alignment horizontal="center" vertical="top" wrapText="1"/>
    </xf>
    <xf numFmtId="0" fontId="19" fillId="15" borderId="115" xfId="0" applyFont="1" applyFill="1" applyBorder="1" applyAlignment="1">
      <alignment horizontal="center" vertical="top" wrapText="1"/>
    </xf>
    <xf numFmtId="0" fontId="15" fillId="16" borderId="36" xfId="0" applyFont="1" applyFill="1" applyBorder="1" applyAlignment="1">
      <alignment horizontal="center" vertical="top" wrapText="1"/>
    </xf>
    <xf numFmtId="0" fontId="15" fillId="16" borderId="33" xfId="0" applyFont="1" applyFill="1" applyBorder="1" applyAlignment="1">
      <alignment horizontal="center" vertical="top" wrapText="1"/>
    </xf>
    <xf numFmtId="0" fontId="15" fillId="16" borderId="35" xfId="0" applyFont="1" applyFill="1" applyBorder="1" applyAlignment="1">
      <alignment horizontal="center" vertical="top" wrapText="1"/>
    </xf>
    <xf numFmtId="0" fontId="11" fillId="6" borderId="124" xfId="0" applyFont="1" applyFill="1" applyBorder="1" applyAlignment="1">
      <alignment horizontal="center" vertical="top"/>
    </xf>
    <xf numFmtId="41" fontId="11" fillId="7" borderId="125" xfId="1" applyFont="1" applyFill="1" applyBorder="1" applyAlignment="1">
      <alignment horizontal="center" vertical="top"/>
    </xf>
    <xf numFmtId="0" fontId="11" fillId="6" borderId="126" xfId="0" applyFont="1" applyFill="1" applyBorder="1" applyAlignment="1">
      <alignment horizontal="center" vertical="top"/>
    </xf>
    <xf numFmtId="41" fontId="11" fillId="7" borderId="127" xfId="1" applyFont="1" applyFill="1" applyBorder="1" applyAlignment="1">
      <alignment horizontal="center" vertical="top"/>
    </xf>
    <xf numFmtId="0" fontId="13" fillId="8" borderId="101" xfId="0" applyFont="1" applyFill="1" applyBorder="1" applyAlignment="1">
      <alignment horizontal="center" vertical="top"/>
    </xf>
    <xf numFmtId="41" fontId="19" fillId="0" borderId="3" xfId="1" applyFont="1" applyFill="1" applyBorder="1" applyAlignment="1">
      <alignment horizontal="center" vertical="top"/>
    </xf>
  </cellXfs>
  <cellStyles count="6">
    <cellStyle name="Bad" xfId="3" builtinId="27"/>
    <cellStyle name="Comma [0]" xfId="1" builtinId="6"/>
    <cellStyle name="Comma 4" xfId="5" xr:uid="{22CAFED1-846D-472E-980D-B736C1FD9A22}"/>
    <cellStyle name="Good" xfId="2" builtinId="26"/>
    <cellStyle name="Neutral" xfId="4" builtinId="28"/>
    <cellStyle name="Normal" xfId="0" builtinId="0"/>
  </cellStyles>
  <dxfs count="1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F2DCDB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F2DCDB"/>
        </patternFill>
      </fill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F2DCDB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F2DCDB"/>
        </patternFill>
      </fill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C5D9F1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/>
        <top style="double">
          <color rgb="FFE26B0A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F2DCDB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F2DCDB"/>
        </patternFill>
      </fill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C5D9F1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ndara"/>
        <family val="2"/>
        <scheme val="none"/>
      </font>
      <fill>
        <patternFill patternType="solid">
          <fgColor rgb="FF000000"/>
          <bgColor rgb="FFDDD9C4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scheme val="none"/>
      </font>
      <fill>
        <patternFill patternType="solid">
          <fgColor rgb="FFF79646"/>
          <bgColor rgb="FFC5D9F1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ont>
        <b/>
        <color rgb="FFFFFFFF"/>
      </font>
      <fill>
        <patternFill patternType="solid">
          <fgColor rgb="FFF79646"/>
          <bgColor rgb="FFF79646"/>
        </patternFill>
      </fill>
    </dxf>
    <dxf>
      <font>
        <b/>
        <color rgb="FFFFFFFF"/>
      </font>
      <fill>
        <patternFill patternType="solid">
          <fgColor rgb="FFF79646"/>
          <bgColor rgb="FFF79646"/>
        </patternFill>
      </fill>
    </dxf>
    <dxf>
      <font>
        <b/>
        <color rgb="FFFFFFFF"/>
      </font>
      <fill>
        <patternFill patternType="solid">
          <fgColor rgb="FFF79646"/>
          <bgColor rgb="FFF7964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F79646"/>
          <bgColor rgb="FFF7964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FDE9D9"/>
          <bgColor rgb="FFFDE9D9"/>
        </patternFill>
      </fill>
      <border>
        <vertical style="thin">
          <color rgb="FFFFFFFF"/>
        </vertical>
        <horizontal style="thin">
          <color rgb="FFFFFFFF"/>
        </horizontal>
      </border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ont>
        <b/>
        <color rgb="FFFFFFFF"/>
      </font>
      <fill>
        <patternFill patternType="solid">
          <fgColor rgb="FFF79646"/>
          <bgColor rgb="FFF79646"/>
        </patternFill>
      </fill>
    </dxf>
    <dxf>
      <font>
        <b/>
        <color rgb="FFFFFFFF"/>
      </font>
      <fill>
        <patternFill patternType="solid">
          <fgColor rgb="FFF79646"/>
          <bgColor rgb="FFF79646"/>
        </patternFill>
      </fill>
    </dxf>
    <dxf>
      <font>
        <b/>
        <color rgb="FFFFFFFF"/>
      </font>
      <fill>
        <patternFill patternType="solid">
          <fgColor rgb="FFF79646"/>
          <bgColor rgb="FFF7964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F79646"/>
          <bgColor rgb="FFF7964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FDE9D9"/>
          <bgColor rgb="FFFDE9D9"/>
        </patternFill>
      </fill>
      <border>
        <vertical style="thin">
          <color rgb="FFFFFFFF"/>
        </vertical>
        <horizontal style="thin">
          <color rgb="FFFFFFFF"/>
        </horizontal>
      </border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ont>
        <b/>
        <color rgb="FFFFFFFF"/>
      </font>
      <fill>
        <patternFill patternType="solid">
          <fgColor rgb="FFF79646"/>
          <bgColor rgb="FFF79646"/>
        </patternFill>
      </fill>
    </dxf>
    <dxf>
      <font>
        <b/>
        <color rgb="FFFFFFFF"/>
      </font>
      <fill>
        <patternFill patternType="solid">
          <fgColor rgb="FFF79646"/>
          <bgColor rgb="FFF79646"/>
        </patternFill>
      </fill>
    </dxf>
    <dxf>
      <font>
        <b/>
        <color rgb="FFFFFFFF"/>
      </font>
      <fill>
        <patternFill patternType="solid">
          <fgColor rgb="FFF79646"/>
          <bgColor rgb="FFF7964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F79646"/>
          <bgColor rgb="FFF7964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FDE9D9"/>
          <bgColor rgb="FFFDE9D9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3" defaultTableStyle="TableStyleMedium2" defaultPivotStyle="PivotStyleLight16">
    <tableStyle name="TableStyleMedium14 2" pivot="0" count="7" xr9:uid="{00000000-0012-0000-FFFF-FFFF22000000}">
      <tableStyleElement type="wholeTable" dxfId="175"/>
      <tableStyleElement type="headerRow" dxfId="174"/>
      <tableStyleElement type="totalRow" dxfId="173"/>
      <tableStyleElement type="firstColumn" dxfId="172"/>
      <tableStyleElement type="lastColumn" dxfId="171"/>
      <tableStyleElement type="firstRowStripe" dxfId="170"/>
      <tableStyleElement type="firstColumnStripe" dxfId="169"/>
    </tableStyle>
    <tableStyle name="TableStyleMedium14 3" pivot="0" count="7" xr9:uid="{00000000-0012-0000-FFFF-FFFF22000000}">
      <tableStyleElement type="wholeTable" dxfId="168"/>
      <tableStyleElement type="headerRow" dxfId="167"/>
      <tableStyleElement type="totalRow" dxfId="166"/>
      <tableStyleElement type="firstColumn" dxfId="165"/>
      <tableStyleElement type="lastColumn" dxfId="164"/>
      <tableStyleElement type="firstRowStripe" dxfId="163"/>
      <tableStyleElement type="firstColumnStripe" dxfId="162"/>
    </tableStyle>
    <tableStyle name="TableStyleMedium14 4" pivot="0" count="7" xr9:uid="{00000000-0012-0000-FFFF-FFFF22000000}">
      <tableStyleElement type="wholeTable" dxfId="161"/>
      <tableStyleElement type="headerRow" dxfId="160"/>
      <tableStyleElement type="totalRow" dxfId="159"/>
      <tableStyleElement type="firstColumn" dxfId="158"/>
      <tableStyleElement type="lastColumn" dxfId="157"/>
      <tableStyleElement type="firstRowStripe" dxfId="156"/>
      <tableStyleElement type="firstColumnStripe" dxfId="15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  <a:latin typeface="Candara" panose="020E0502030303020204" pitchFamily="34" charset="0"/>
              </a:rPr>
              <a:t>Energy Generated (GWh)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'Generation Dashboard'!$E$71</c:f>
              <c:strCache>
                <c:ptCount val="1"/>
                <c:pt idx="0">
                  <c:v>Energy Generated (GWh)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en-U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'Generation Dashboard'!$F$26:$J$26</c:f>
              <c:strCache>
                <c:ptCount val="5"/>
                <c:pt idx="0">
                  <c:v>2020-Q2</c:v>
                </c:pt>
                <c:pt idx="1">
                  <c:v>2021-Q2</c:v>
                </c:pt>
                <c:pt idx="2">
                  <c:v>2022-Q2</c:v>
                </c:pt>
                <c:pt idx="3">
                  <c:v>2023-Q2</c:v>
                </c:pt>
                <c:pt idx="4">
                  <c:v>2024-Q2</c:v>
                </c:pt>
              </c:strCache>
            </c:strRef>
          </c:cat>
          <c:val>
            <c:numRef>
              <c:f>'Generation Dashboard'!$F$71:$J$71</c:f>
              <c:numCache>
                <c:formatCode>_(* #,##0_);_(* \(#,##0\);_(* "-"_);_(@_)</c:formatCode>
                <c:ptCount val="5"/>
                <c:pt idx="0">
                  <c:v>976.62839397007212</c:v>
                </c:pt>
                <c:pt idx="1">
                  <c:v>979.0802098199996</c:v>
                </c:pt>
                <c:pt idx="2">
                  <c:v>1349.1383288944703</c:v>
                </c:pt>
                <c:pt idx="3">
                  <c:v>1469.209528770969</c:v>
                </c:pt>
                <c:pt idx="4">
                  <c:v>1658.4582018678943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C-4569-817C-46D7BF8969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04498831"/>
        <c:axId val="1757821551"/>
        <c:extLst/>
      </c:barChart>
      <c:catAx>
        <c:axId val="180449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en-UG"/>
          </a:p>
        </c:txPr>
        <c:crossAx val="1757821551"/>
        <c:crosses val="autoZero"/>
        <c:auto val="1"/>
        <c:lblAlgn val="ctr"/>
        <c:lblOffset val="100"/>
        <c:noMultiLvlLbl val="0"/>
      </c:catAx>
      <c:valAx>
        <c:axId val="1757821551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1804498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G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5</xdr:row>
      <xdr:rowOff>1</xdr:rowOff>
    </xdr:from>
    <xdr:to>
      <xdr:col>4</xdr:col>
      <xdr:colOff>3219450</xdr:colOff>
      <xdr:row>21</xdr:row>
      <xdr:rowOff>180975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A33D158-8E64-4A2C-8340-D82072688164}"/>
            </a:ext>
          </a:extLst>
        </xdr:cNvPr>
        <xdr:cNvSpPr/>
      </xdr:nvSpPr>
      <xdr:spPr>
        <a:xfrm>
          <a:off x="2733676" y="1076326"/>
          <a:ext cx="2924174" cy="3228974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G" sz="1100"/>
        </a:p>
      </xdr:txBody>
    </xdr:sp>
    <xdr:clientData/>
  </xdr:twoCellAnchor>
  <xdr:twoCellAnchor>
    <xdr:from>
      <xdr:col>4</xdr:col>
      <xdr:colOff>3609974</xdr:colOff>
      <xdr:row>4</xdr:row>
      <xdr:rowOff>161925</xdr:rowOff>
    </xdr:from>
    <xdr:to>
      <xdr:col>9</xdr:col>
      <xdr:colOff>533400</xdr:colOff>
      <xdr:row>22</xdr:row>
      <xdr:rowOff>19050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B74F1AB-D18C-44A0-BAD9-68CE9221CFF4}"/>
            </a:ext>
          </a:extLst>
        </xdr:cNvPr>
        <xdr:cNvSpPr/>
      </xdr:nvSpPr>
      <xdr:spPr>
        <a:xfrm>
          <a:off x="6048374" y="1047750"/>
          <a:ext cx="3981451" cy="3286125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G" sz="1100"/>
        </a:p>
      </xdr:txBody>
    </xdr:sp>
    <xdr:clientData/>
  </xdr:twoCellAnchor>
  <xdr:twoCellAnchor>
    <xdr:from>
      <xdr:col>5</xdr:col>
      <xdr:colOff>209550</xdr:colOff>
      <xdr:row>5</xdr:row>
      <xdr:rowOff>114300</xdr:rowOff>
    </xdr:from>
    <xdr:to>
      <xdr:col>9</xdr:col>
      <xdr:colOff>323849</xdr:colOff>
      <xdr:row>20</xdr:row>
      <xdr:rowOff>171449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4155D5-4B76-4BBC-A3D2-7A136B06A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942974</xdr:colOff>
      <xdr:row>5</xdr:row>
      <xdr:rowOff>66675</xdr:rowOff>
    </xdr:from>
    <xdr:to>
      <xdr:col>4</xdr:col>
      <xdr:colOff>2562224</xdr:colOff>
      <xdr:row>12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EC8FDEC-C368-44DE-8FD9-1ED6581A0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4" y="1143000"/>
          <a:ext cx="1619250" cy="1438275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13</xdr:row>
      <xdr:rowOff>66675</xdr:rowOff>
    </xdr:from>
    <xdr:to>
      <xdr:col>4</xdr:col>
      <xdr:colOff>2667000</xdr:colOff>
      <xdr:row>16</xdr:row>
      <xdr:rowOff>161842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8428A9-B87A-4AAC-8EE3-830CEDE3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24200" y="2667000"/>
          <a:ext cx="1981200" cy="6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847724</xdr:colOff>
      <xdr:row>17</xdr:row>
      <xdr:rowOff>38100</xdr:rowOff>
    </xdr:from>
    <xdr:to>
      <xdr:col>4</xdr:col>
      <xdr:colOff>2590800</xdr:colOff>
      <xdr:row>20</xdr:row>
      <xdr:rowOff>76124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A53CE63-0F42-4598-AB23-46C871F1D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24" y="3400425"/>
          <a:ext cx="1743076" cy="609524"/>
        </a:xfrm>
        <a:prstGeom prst="rect">
          <a:avLst/>
        </a:prstGeom>
      </xdr:spPr>
    </xdr:pic>
    <xdr:clientData/>
  </xdr:twoCellAnchor>
  <xdr:twoCellAnchor>
    <xdr:from>
      <xdr:col>5</xdr:col>
      <xdr:colOff>47624</xdr:colOff>
      <xdr:row>3</xdr:row>
      <xdr:rowOff>19050</xdr:rowOff>
    </xdr:from>
    <xdr:to>
      <xdr:col>5</xdr:col>
      <xdr:colOff>685800</xdr:colOff>
      <xdr:row>4</xdr:row>
      <xdr:rowOff>38100</xdr:rowOff>
    </xdr:to>
    <xdr:sp macro="" textlink="">
      <xdr:nvSpPr>
        <xdr:cNvPr id="10" name="Arrow: Right 9">
          <a:extLst>
            <a:ext uri="{FF2B5EF4-FFF2-40B4-BE49-F238E27FC236}">
              <a16:creationId xmlns:a16="http://schemas.microsoft.com/office/drawing/2014/main" id="{2782C6D8-5A2B-4FD0-9E10-3F1ED371923E}"/>
            </a:ext>
          </a:extLst>
        </xdr:cNvPr>
        <xdr:cNvSpPr/>
      </xdr:nvSpPr>
      <xdr:spPr>
        <a:xfrm>
          <a:off x="6095999" y="657225"/>
          <a:ext cx="638176" cy="266700"/>
        </a:xfrm>
        <a:prstGeom prst="rightArrow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G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DB24E9-F175-49F8-862C-ED71D6F63000}" name="Energy_Sold__MWh" displayName="Energy_Sold__MWh" ref="A1:D1513" totalsRowShown="0">
  <autoFilter ref="A1:D1513" xr:uid="{4BB70DD3-92D3-4510-AD35-C0B7987EEF06}"/>
  <tableColumns count="4">
    <tableColumn id="1" xr3:uid="{7DDE7DF1-8F9E-4D86-84F4-F5330A56F679}" name="Plant"/>
    <tableColumn id="2" xr3:uid="{3233DB3F-2826-4B3C-9FC6-BB0B031612F9}" name="Year"/>
    <tableColumn id="3" xr3:uid="{46E7EA38-DA59-4CFF-92F5-FA2D77CD16CD}" name="Quarter"/>
    <tableColumn id="4" xr3:uid="{C859319E-13A5-4EBD-83A2-FF43B46992A0}" name="Energ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C8B890-4113-4F05-8B93-EF98B090D4F4}" name="Energy_Generated__MWh" displayName="Energy_Generated__MWh" ref="A1:D1313" totalsRowShown="0">
  <autoFilter ref="A1:D1313" xr:uid="{AAD0EE7D-F7DD-4D08-B744-9AA99DAD5880}"/>
  <tableColumns count="4">
    <tableColumn id="1" xr3:uid="{1D86E5D3-9FF3-454D-85C0-8D9A09FE3F5D}" name="Plant"/>
    <tableColumn id="2" xr3:uid="{F997342A-B015-4DE5-8DB1-F7102BD0D11F}" name="Year"/>
    <tableColumn id="3" xr3:uid="{625F3334-61B6-44D7-AA39-9755169BBED4}" name="Quarter"/>
    <tableColumn id="4" xr3:uid="{0B6E2258-3A33-4C77-BC02-DF73EED2CFD6}" name="Energy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7510D5-98E9-4ADB-BB85-D5B83FC4458B}" name="Table4" displayName="Table4" ref="B3:AU65" totalsRowShown="0" headerRowDxfId="154" dataDxfId="153" tableBorderDxfId="98" dataCellStyle="Comma [0]">
  <tableColumns count="46">
    <tableColumn id="1" xr3:uid="{E7533150-543A-42F3-9A70-5356962629D4}" name="YEAR" dataDxfId="97"/>
    <tableColumn id="2" xr3:uid="{CA2C751D-1937-4F24-AAD7-956373A108D4}" name="QUARTER" dataDxfId="96"/>
    <tableColumn id="3" xr3:uid="{7973B358-885D-45B0-BEDA-B3B754E79558}" name="KIIRA&amp; NALUBAALE" dataDxfId="95" dataCellStyle="Comma [0]"/>
    <tableColumn id="4" xr3:uid="{4E7201CD-047D-430D-B67F-576EA7F7B624}" name="BUJAGALI ELECTRICITY LIMITED" dataDxfId="94" dataCellStyle="Comma [0]"/>
    <tableColumn id="5" xr3:uid="{93BC9644-2583-46E5-BDE0-2D5DC5433A81}" name="ISIMBA" dataDxfId="93" dataCellStyle="Comma [0]"/>
    <tableColumn id="6" xr3:uid="{BC651440-6BED-4A95-B323-92911C0F4B23}" name="KARUMA" dataDxfId="92" dataCellStyle="Comma [0]"/>
    <tableColumn id="7" xr3:uid="{3BBAFC23-BD8B-46D5-961D-CCE5EABB4D12}" name="Achwa 2" dataDxfId="91" dataCellStyle="Comma [0]"/>
    <tableColumn id="8" xr3:uid="{AF49F5E9-A45D-4B98-A18F-C93750386F67}" name="Achwa 1" dataDxfId="90" dataCellStyle="Comma [0]"/>
    <tableColumn id="9" xr3:uid="{38E3B9A1-B407-4A88-B68D-F4F7C0F288D2}" name="KAKIRA SUGAR WORKS" dataDxfId="89" dataCellStyle="Comma [0]"/>
    <tableColumn id="10" xr3:uid="{5BE123CD-3933-4F2F-93E8-22E8ECAAA46B}" name="KINYARA SUGAR WORKS" dataDxfId="88" dataCellStyle="Comma [0]"/>
    <tableColumn id="11" xr3:uid="{F7F2F784-5745-4751-95FE-17974CF65639}" name="SAIL KALIRO" dataDxfId="87" dataCellStyle="Comma [0]"/>
    <tableColumn id="12" xr3:uid="{73D434E4-B03B-40D3-86BC-33F2285BED38}" name="SCOUL" dataDxfId="86" dataCellStyle="Comma [0]"/>
    <tableColumn id="13" xr3:uid="{8AF7B517-570A-48DC-9AC9-FF79D02134BA}" name="MAYUGE SUGAR" dataDxfId="85" dataCellStyle="Comma [0]"/>
    <tableColumn id="14" xr3:uid="{F03D29C1-65DD-4E76-B61C-A6B19885CDC6}" name="KASESE COBALT COMPANY LIMITED" dataDxfId="84" dataCellStyle="Comma [0]"/>
    <tableColumn id="15" xr3:uid="{01C63E56-61D5-4ABD-A0EC-CF0A48413485}" name="KILEMBE MINES LIMITED (KML)" dataDxfId="83" dataCellStyle="Comma [0]"/>
    <tableColumn id="16" xr3:uid="{34507EDA-5572-445E-9F45-F7F1FA9E6A38}" name="MAJI-POWER BUGOYE-LIMITED" dataDxfId="82" dataCellStyle="Comma [0]"/>
    <tableColumn id="17" xr3:uid="{AF7C7002-D11B-425E-B2B3-6BD13245FCFE}" name="KABALEGA HYDROMAX" dataDxfId="81" dataCellStyle="Comma [0]"/>
    <tableColumn id="18" xr3:uid="{09CA01AB-90EF-43EE-9C9F-9D694FEAA2A0}" name="AEMS-MPANGA" dataDxfId="80" dataCellStyle="Comma [0]"/>
    <tableColumn id="19" xr3:uid="{64D99898-7A94-43BF-874F-B7324FC3CC63}" name="ECOPOWER-ISHASHA" dataDxfId="79" dataCellStyle="Comma [0]"/>
    <tableColumn id="20" xr3:uid="{01EB5281-D3FA-490E-8D05-3BB60C684C46}" name="MUVUMBE HYDRO (U) LIMITED" dataDxfId="78" dataCellStyle="Comma [0]"/>
    <tableColumn id="21" xr3:uid="{368679EA-6E51-4802-B198-3FD6CDB10053}" name="ELGON HYDRO SITI" dataDxfId="77" dataCellStyle="Comma [0]"/>
    <tableColumn id="22" xr3:uid="{2056E7E0-5AAF-44F4-A26D-80CA0F181B26}" name="RWIMI" dataDxfId="76" dataCellStyle="Comma [0]"/>
    <tableColumn id="23" xr3:uid="{F4E54201-A36F-4555-ABFE-307295E5AEE7}" name="NYAMWAMBA" dataDxfId="75" dataCellStyle="Comma [0]"/>
    <tableColumn id="24" xr3:uid="{E39D3534-6634-4713-B799-2CB96EDC1BEE}" name="LUBILIA" dataDxfId="74" dataCellStyle="Comma [0]"/>
    <tableColumn id="25" xr3:uid="{BE37D1AF-A590-4505-A67D-7E2D59F92CD7}" name="NKUSI (PA TECHNICAL)" dataDxfId="73" dataCellStyle="Comma [0]"/>
    <tableColumn id="26" xr3:uid="{DBF2B3B0-3B5E-4B32-83D4-086ED053880D}" name="HYDROMAX NKUSI (WAKI)" dataDxfId="72" dataCellStyle="Comma [0]"/>
    <tableColumn id="27" xr3:uid="{F17B4BFC-4787-41C3-9510-5009B924120F}" name="MAHOMA" dataDxfId="71" dataCellStyle="Comma [0]"/>
    <tableColumn id="28" xr3:uid="{3653A3EF-CC3C-4123-AA0E-761C77AF356C}" name="SINDILA" dataDxfId="70" dataCellStyle="Comma [0]"/>
    <tableColumn id="29" xr3:uid="{FEE64940-13A4-48B2-8037-565D56DF769F}" name="ZIBA" dataDxfId="69" dataCellStyle="Comma [0]"/>
    <tableColumn id="30" xr3:uid="{9BF78E49-0668-47A8-9D55-5F73321F2053}" name="SITI 2" dataDxfId="68" dataCellStyle="Comma [0]"/>
    <tableColumn id="31" xr3:uid="{4198A4D7-8D8E-4918-A319-572CF91D6C5E}" name="NDUGUTU" dataDxfId="67" dataCellStyle="Comma [0]"/>
    <tableColumn id="32" xr3:uid="{51922BC5-2200-4830-A6E8-0104DB04A635}" name="TIMEX BUKINDA" dataDxfId="66" dataCellStyle="Comma [0]"/>
    <tableColumn id="33" xr3:uid="{AA974621-C2C5-40E5-97D6-98CE7C1F4D5F}" name="NYAMAGASANI 2" dataDxfId="65" dataCellStyle="Comma [0]"/>
    <tableColumn id="34" xr3:uid="{4148E467-2504-4CDF-800E-81023A2BDB8A}" name="RWENZORI HYDRO" dataDxfId="64" dataCellStyle="Comma [0]"/>
    <tableColumn id="35" xr3:uid="{04A65922-128A-4172-833A-8DC4FD3AA3BE}" name="KAKAKA" dataDxfId="63" dataCellStyle="Comma [0]"/>
    <tableColumn id="36" xr3:uid="{3C5CCF59-C184-48B4-8C19-CA07EC188EFC}" name="KIKAGATI" dataDxfId="62" dataCellStyle="Comma [0]"/>
    <tableColumn id="37" xr3:uid="{AACBD54F-C36A-410C-AC3A-C951E0B62C25}" name="NYAMWAMBA 2" dataDxfId="61" dataCellStyle="Comma [0]"/>
    <tableColumn id="38" xr3:uid="{C2080339-1A64-4F6E-B0BA-10C581D53E92}" name="SM HYDRO" dataDxfId="60" dataCellStyle="Comma [0]"/>
    <tableColumn id="39" xr3:uid="{56379F40-72F9-414D-8D94-E1AADC0023C5}" name="ACCESS SOLAR" dataDxfId="59" dataCellStyle="Comma [0]"/>
    <tableColumn id="40" xr3:uid="{0575B952-471E-4989-BF8F-0865705F9545}" name="TORORO SOLAR (NORTH)" dataDxfId="58" dataCellStyle="Comma [0]"/>
    <tableColumn id="41" xr3:uid="{B03D0960-E49D-4C77-B37B-5A603786825C}" name="XSABO SOLAR" dataDxfId="57" dataCellStyle="Comma [0]"/>
    <tableColumn id="42" xr3:uid="{9DED9331-CB5A-4AF5-B17B-9E9057941068}" name="XSABO NKONGE SOLARLINE" dataDxfId="56" dataCellStyle="Comma [0]"/>
    <tableColumn id="43" xr3:uid="{F51273B1-427F-4375-B1E0-D678F20C825E}" name="EMERGING SOLAR POWER (BUFULUBI)" dataDxfId="55" dataCellStyle="Comma [0]"/>
    <tableColumn id="44" xr3:uid="{8AFD705C-D38C-45A9-9F7D-5A4A7B7F7B5A}" name="Tororo PV POWER PROJECT (TORORO PV POWER Co. LTD)" dataDxfId="54" dataCellStyle="Comma [0]"/>
    <tableColumn id="45" xr3:uid="{4DB6971B-0324-450C-A28F-71F4B97F45FE}" name="UEGCL NAMANVE (JACOBSEN)" dataDxfId="53" dataCellStyle="Comma [0]"/>
    <tableColumn id="46" xr3:uid="{FAEA2F9B-5169-4B81-BD00-E936ACCDEEE6}" name="ELECTROMAXX (U) LIMITED" dataDxfId="52" dataCellStyle="Comma [0]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9BA8B6-B197-4843-92C7-9A5E8EEA0FA9}" name="Table5" displayName="Table5" ref="B3:AZ77" totalsRowShown="0" headerRowDxfId="152" tableBorderDxfId="151">
  <tableColumns count="51">
    <tableColumn id="1" xr3:uid="{1DD1FC15-765A-41FF-A8D0-420555EFF87D}" name="YEAR" dataDxfId="150"/>
    <tableColumn id="2" xr3:uid="{E1379E7A-BD72-4F7B-B395-F9921CE52F3F}" name="QUARTER" dataDxfId="149"/>
    <tableColumn id="3" xr3:uid="{1583FA5F-1D34-42BA-B748-38866BB84211}" name="KIIRA &amp; NALUBAALE" dataDxfId="148" dataCellStyle="Comma [0]"/>
    <tableColumn id="4" xr3:uid="{85953D42-B432-4FCA-B6FF-63994D6459AF}" name="BUJAGALI ELECTRICITY LIMITED" dataDxfId="147" dataCellStyle="Comma [0]"/>
    <tableColumn id="5" xr3:uid="{BAEC9BAD-CDE1-4F93-B31D-8254EF2C1911}" name="ISIMBA" dataDxfId="146" dataCellStyle="Comma [0]"/>
    <tableColumn id="6" xr3:uid="{B3974C95-BA6E-45F9-AC80-6DF5D90E0C4B}" name="KARUMA" dataDxfId="145" dataCellStyle="Comma [0]"/>
    <tableColumn id="7" xr3:uid="{2FCD912E-7F47-4A9D-BD75-A789F08FE604}" name="Achwa 1&amp;2" dataDxfId="144" dataCellStyle="Comma [0]"/>
    <tableColumn id="8" xr3:uid="{FC2CFDB4-4928-4EC5-9006-24C3B7EC673A}" name="KAKIRA SUGAR WORKS" dataDxfId="143" dataCellStyle="Comma [0]"/>
    <tableColumn id="9" xr3:uid="{47585B80-B928-4CA3-A59D-ACB28CCC0B0A}" name="KINYARA SUGAR WORKS" dataDxfId="142" dataCellStyle="Comma [0]"/>
    <tableColumn id="10" xr3:uid="{8821D867-397F-4F71-8AD2-C35DCD17D320}" name="SAIL KALIRO" dataDxfId="141" dataCellStyle="Comma [0]"/>
    <tableColumn id="11" xr3:uid="{CBD54A01-DEA6-45B6-8C81-F0BAE61BE785}" name="SCOUL" dataDxfId="140" dataCellStyle="Comma [0]"/>
    <tableColumn id="12" xr3:uid="{D89E5B07-1762-44C0-BCE8-BBF8EA463E50}" name="MAYUGE SUGAR" dataDxfId="139" dataCellStyle="Comma [0]"/>
    <tableColumn id="13" xr3:uid="{CA6BDEC3-20FE-4D32-832A-427B0D1AA885}" name="KASESE COBALT COMPANY LIMITED" dataDxfId="138" dataCellStyle="Comma [0]"/>
    <tableColumn id="14" xr3:uid="{5EC639DE-4057-41BB-A61E-E9E773372FA6}" name="KILEMBE MINES LIMITED (KML)" dataDxfId="137" dataCellStyle="Comma [0]"/>
    <tableColumn id="15" xr3:uid="{08FB06BE-867D-4F54-9B6B-EFB1D01ACC56}" name="MAJI-POWER BUGOYE-LIMITED" dataDxfId="136" dataCellStyle="Comma [0]"/>
    <tableColumn id="16" xr3:uid="{A7FABCF7-8F36-444C-9232-B48EC58EEE96}" name="KABALEGA HYDROMAX" dataDxfId="135" dataCellStyle="Comma [0]"/>
    <tableColumn id="17" xr3:uid="{A35B5B5B-0A45-4548-B613-971663F2B774}" name="AEMS-MPANGA" dataDxfId="134" dataCellStyle="Comma [0]"/>
    <tableColumn id="18" xr3:uid="{BCBC9D2B-44F9-456B-A2DE-FD8B2033A6EC}" name="ECOPOWER-ISHASHA" dataDxfId="133" dataCellStyle="Comma [0]"/>
    <tableColumn id="19" xr3:uid="{33C17838-296B-4A46-ADC7-ED1D805D0B69}" name="MUVUMBE HYDRO (U) LIMITED" dataDxfId="132" dataCellStyle="Comma [0]"/>
    <tableColumn id="20" xr3:uid="{99A47006-B14C-4242-BDD3-7D1D899B3C76}" name="ELGON HYDRO SITI" dataDxfId="131" dataCellStyle="Comma [0]"/>
    <tableColumn id="21" xr3:uid="{EA11B4F4-0BD3-4A7D-98D9-AA026B70D3A7}" name="RWIMI" dataDxfId="130" dataCellStyle="Comma [0]"/>
    <tableColumn id="22" xr3:uid="{F76978BE-BBCF-4971-B137-59BAE3106003}" name="NYAMWAMBA" dataDxfId="129" dataCellStyle="Comma [0]"/>
    <tableColumn id="23" xr3:uid="{DB69C181-A229-4C79-8746-4B1157137065}" name="LUBILIA" dataDxfId="128" dataCellStyle="Comma [0]"/>
    <tableColumn id="24" xr3:uid="{BC7AAF68-F827-446B-B012-B1EAE2B93C9C}" name="NKUSI (PA TECHNICAL)" dataDxfId="127" dataCellStyle="Comma [0]"/>
    <tableColumn id="25" xr3:uid="{E9C108FA-02A7-4E0C-B18B-899DD2CEFCB6}" name="HYDROMAX NKUSI (WAKI)" dataDxfId="126" dataCellStyle="Comma [0]"/>
    <tableColumn id="26" xr3:uid="{190D727F-7287-4384-8516-1C14F9D84871}" name="MAHOMA" dataDxfId="125" dataCellStyle="Comma [0]"/>
    <tableColumn id="27" xr3:uid="{22372908-0BB2-4A79-ADA7-5314B9E999B2}" name="SINDILA" dataDxfId="124" dataCellStyle="Comma [0]"/>
    <tableColumn id="28" xr3:uid="{CBE5A44E-5844-4A5C-BD37-D8F7CCB327AB}" name="ZIBA" dataDxfId="123" dataCellStyle="Comma [0]"/>
    <tableColumn id="29" xr3:uid="{52FB3BF5-3BB9-4C9F-B48E-58D5034F75AD}" name="SITI 2" dataDxfId="122" dataCellStyle="Comma [0]"/>
    <tableColumn id="30" xr3:uid="{CEE2AD6A-0B55-4CF7-85B9-B85DE8D4442F}" name="NDUGUTU" dataDxfId="121" dataCellStyle="Comma [0]"/>
    <tableColumn id="31" xr3:uid="{4B6D2D1F-02D2-430B-AAB8-5E55D809E0A4}" name="TIMEX BUKINDA" dataDxfId="120" dataCellStyle="Comma [0]"/>
    <tableColumn id="32" xr3:uid="{CD53E443-9514-40FD-A93E-5DFD593719DF}" name="NYAMAGASANI_2" dataDxfId="119" dataCellStyle="Comma [0]"/>
    <tableColumn id="33" xr3:uid="{F5BB1618-EDF6-48A2-93A1-E7AC1F10D243}" name="RWENZORI HYDRO" dataDxfId="118" dataCellStyle="Comma [0]"/>
    <tableColumn id="34" xr3:uid="{DD301DA3-0058-417D-9E61-D7EF2B0C2A8F}" name="KAKAKA" dataDxfId="117" dataCellStyle="Comma [0]"/>
    <tableColumn id="35" xr3:uid="{9634F6CB-2681-4828-B801-EABA0B010435}" name="KIKAGATI" dataDxfId="116" dataCellStyle="Comma [0]"/>
    <tableColumn id="36" xr3:uid="{85FE3A41-FC68-4D3E-A1E0-92FFFD898248}" name="SM HYDRO" dataDxfId="115" dataCellStyle="Comma [0]"/>
    <tableColumn id="37" xr3:uid="{1886BDA8-6BC7-4F22-8017-C6CEDB666C7A}" name="ACCESS SOLAR" dataDxfId="114" dataCellStyle="Comma [0]"/>
    <tableColumn id="38" xr3:uid="{37286B95-B205-437E-877D-2B20FFE55934}" name="TORORO SOLAR (NORTH)" dataDxfId="113" dataCellStyle="Comma [0]"/>
    <tableColumn id="39" xr3:uid="{B6AB9415-542C-4025-8148-9871E591570E}" name="XSABO SOLAR" dataDxfId="112" dataCellStyle="Comma [0]"/>
    <tableColumn id="40" xr3:uid="{49A7F3FA-D9BA-472E-8C73-4E668196C47B}" name="XSABO NKONGE SOLARLINE" dataDxfId="111" dataCellStyle="Comma [0]"/>
    <tableColumn id="41" xr3:uid="{C458B4AF-A012-4FDD-A6F2-5B62F9B5F552}" name="EMMERGING SOLAR POWER (BUFULUBI)" dataDxfId="110" dataCellStyle="Comma [0]"/>
    <tableColumn id="42" xr3:uid="{2E679EAD-825A-431D-BF63-FEE31B9877CE}" name="TORORO PV POWER PROJECT (TORORO PV POWER CO. LTD)" dataDxfId="109" dataCellStyle="Comma [0]"/>
    <tableColumn id="43" xr3:uid="{DE5E80DF-9A9E-43AA-95CD-B3B15132F519}" name="UEGCL NAMANVE" dataDxfId="108" dataCellStyle="Comma [0]"/>
    <tableColumn id="44" xr3:uid="{F7F67B4D-B251-4EED-9976-7EF1A01E2EBB}" name="ELECTROMAXX (U) LIMITED" dataDxfId="107" dataCellStyle="Comma [0]"/>
    <tableColumn id="45" xr3:uid="{BF1FFE1B-B5E8-41DD-992B-1FAB1A0040DF}" name="IDA AGGREKO MUTUNDWE" dataDxfId="106" dataCellStyle="Comma [0]"/>
    <tableColumn id="46" xr3:uid="{4B68FF0C-3FC6-48EA-92DD-9EA99F158B11}" name="AGGREKO KIIRA" dataDxfId="105" dataCellStyle="Comma [0]"/>
    <tableColumn id="47" xr3:uid="{F9AD8EA5-99CA-4B61-BEEE-84335E7CE68A}" name="TANESCO"/>
    <tableColumn id="48" xr3:uid="{2DE2C211-1368-4A33-A230-F3A32197BDE2}" name="KENYA POWER LIGHTING COMPANY (KPLC)" dataDxfId="104" dataCellStyle="Comma [0]"/>
    <tableColumn id="49" xr3:uid="{DC0424A8-A6CC-4B28-BED3-257DCF37B2D4}" name="RWANDA" dataDxfId="103" dataCellStyle="Comma [0]"/>
    <tableColumn id="50" xr3:uid="{787C23E0-AD10-40F9-BB9A-834B6C811259}" name="NYAMWAMBA 2" dataDxfId="102" dataCellStyle="Comma [0]"/>
    <tableColumn id="51" xr3:uid="{F886DEA9-51E7-4893-963C-388B1AA61DF9}" name="Total" dataDxfId="101" dataCellStyle="Comma [0]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7D42EFD-20B4-42A8-9F2A-6AB56C4CC19D}" name="Table7" displayName="Table7" ref="B3:AZ77" totalsRowShown="0" headerRowDxfId="100" dataDxfId="99" tableBorderDxfId="51" dataCellStyle="Comma [0]">
  <tableColumns count="51">
    <tableColumn id="1" xr3:uid="{AE10A162-62AC-49A6-9691-FF65DE5742E1}" name="Year" dataDxfId="50"/>
    <tableColumn id="2" xr3:uid="{F32A2886-F6C7-41D4-BED3-543134179A3E}" name="Quarter" dataDxfId="49"/>
    <tableColumn id="3" xr3:uid="{54C4B847-786F-4A9A-9BA3-852472CFC0FC}" name="KIIRA &amp; NALUBAALE" dataDxfId="48" dataCellStyle="Comma [0]"/>
    <tableColumn id="4" xr3:uid="{8966B81A-65A6-4195-A799-5E71EE6CD4B8}" name="BUJAGALI ELECTRICITY LIMITED" dataDxfId="47" dataCellStyle="Comma [0]"/>
    <tableColumn id="5" xr3:uid="{006CE991-D42A-4DC7-9309-37AA65788C1F}" name="ISIMBA" dataDxfId="46" dataCellStyle="Comma [0]"/>
    <tableColumn id="6" xr3:uid="{F345E9F3-A31C-460F-B8B7-116B8C7E7CE3}" name="KARUMA" dataDxfId="45" dataCellStyle="Comma [0]"/>
    <tableColumn id="7" xr3:uid="{602DDC65-BE0F-4886-A0BB-0A83B55FC80C}" name="Achwa 1&amp;2" dataDxfId="44" dataCellStyle="Comma [0]"/>
    <tableColumn id="8" xr3:uid="{C87B02EB-0BF9-40E8-9032-0F725F2E4847}" name="KAKIRA SUGAR WORKS" dataDxfId="43" dataCellStyle="Comma [0]"/>
    <tableColumn id="9" xr3:uid="{B869B905-DAE3-449C-8696-0D704EA674BD}" name="KINYARA SUGAR WORKS" dataDxfId="42" dataCellStyle="Comma [0]"/>
    <tableColumn id="10" xr3:uid="{55D0A2D6-2B82-45AB-86C6-4444F1D1A089}" name="SAIL KALIRO" dataDxfId="41" dataCellStyle="Comma [0]"/>
    <tableColumn id="11" xr3:uid="{ED7BAAD6-B504-4F04-A564-E5E661C378F8}" name="MAYUGE SUGAR" dataDxfId="40" dataCellStyle="Comma [0]"/>
    <tableColumn id="12" xr3:uid="{B4B3393C-B828-4CBF-B7E2-D92E99618817}" name="SCOUL" dataDxfId="39" dataCellStyle="Comma [0]"/>
    <tableColumn id="13" xr3:uid="{2E5E7BF1-2C9C-42BF-89E3-C98572067E04}" name="KASESE COBALT COMPANY LIMITED" dataDxfId="38" dataCellStyle="Comma [0]"/>
    <tableColumn id="14" xr3:uid="{FA00CC0D-17CF-485E-A423-DDBBB2C66B0F}" name="KILEMBE MINES LIMITED (KML)" dataDxfId="37" dataCellStyle="Comma [0]"/>
    <tableColumn id="15" xr3:uid="{7C115173-459D-4D0F-8CC5-F97D5022CF28}" name="MAJI-POWER BUGOYE-LIMITED" dataDxfId="36" dataCellStyle="Comma [0]"/>
    <tableColumn id="16" xr3:uid="{4F038357-50F9-4BEF-BCF9-BE09E3EC7B1A}" name="KABALEGA HYDROMAX" dataDxfId="35" dataCellStyle="Comma [0]"/>
    <tableColumn id="17" xr3:uid="{ACBEB587-5164-4DD5-92FD-FB3A1C2111B0}" name="AEMS-MPANGA" dataDxfId="34" dataCellStyle="Comma [0]"/>
    <tableColumn id="18" xr3:uid="{17FB62F4-AAF0-4195-A050-CA96458D0716}" name="ECOPOWER-ISHASHA" dataDxfId="33" dataCellStyle="Comma [0]"/>
    <tableColumn id="19" xr3:uid="{8F4F4666-3E8B-413B-B30C-37D6A8CA2EB3}" name="MUVUMBE HYDRO (U) LIMITED" dataDxfId="32" dataCellStyle="Comma [0]"/>
    <tableColumn id="20" xr3:uid="{C52B6A56-676F-4858-86AB-D6BDB3BA2B30}" name="ELGON HYDRO SITI" dataDxfId="31" dataCellStyle="Comma [0]"/>
    <tableColumn id="21" xr3:uid="{8C62D001-5C5D-41ED-AB2E-5892456AE821}" name="RWIMI" dataDxfId="30" dataCellStyle="Comma [0]"/>
    <tableColumn id="22" xr3:uid="{A668F32D-E0C7-4F55-B562-C2087913098A}" name="NYAMWAMBA" dataDxfId="29" dataCellStyle="Comma [0]"/>
    <tableColumn id="23" xr3:uid="{2A625B7C-FCAC-4809-BED8-06250D0B3E5A}" name="LUBILIA" dataDxfId="28" dataCellStyle="Comma [0]"/>
    <tableColumn id="24" xr3:uid="{5C009A9F-9BBB-4171-8B7E-0553B0E08705}" name="NKUSI (PA TECHNICAL)" dataDxfId="27" dataCellStyle="Comma [0]"/>
    <tableColumn id="25" xr3:uid="{911C77B6-4B63-4E56-9378-47911EEC12DE}" name="HYDROMAX NKUSI (WAKI)" dataDxfId="26" dataCellStyle="Comma [0]"/>
    <tableColumn id="26" xr3:uid="{66865164-ACB3-4E5B-91B8-1EA1C216121A}" name="MAHOMA" dataDxfId="25" dataCellStyle="Comma [0]"/>
    <tableColumn id="27" xr3:uid="{C2476098-6ED1-499B-98F5-9AED2BF7C574}" name="SINDILA" dataDxfId="24" dataCellStyle="Comma [0]"/>
    <tableColumn id="28" xr3:uid="{91011FC8-D70E-4285-9400-18EF2C8711CC}" name="ZIBA" dataDxfId="23" dataCellStyle="Comma [0]"/>
    <tableColumn id="29" xr3:uid="{C2139D77-27B3-4C9A-BF54-4D05F7999ADD}" name="SITI 2" dataDxfId="22" dataCellStyle="Comma [0]"/>
    <tableColumn id="30" xr3:uid="{7A222AD8-3909-4DFA-AD2B-8ED08244BCDA}" name="NDUGUTU" dataDxfId="21" dataCellStyle="Comma [0]"/>
    <tableColumn id="31" xr3:uid="{371618DA-4EE0-414F-B126-49062623AC18}" name="TIMEX BUKINDA" dataDxfId="20" dataCellStyle="Comma [0]"/>
    <tableColumn id="32" xr3:uid="{1F0073FD-46D0-4F0A-84B0-4FC459AA8E7A}" name="NYAMAGASANI_2" dataDxfId="19" dataCellStyle="Comma [0]"/>
    <tableColumn id="33" xr3:uid="{7EF01C76-269C-4F9F-9E02-0E98182701E0}" name="RWENZORI HYDRO" dataDxfId="18" dataCellStyle="Comma [0]"/>
    <tableColumn id="34" xr3:uid="{AF9632E8-3718-4A96-BF82-6D5191409C47}" name="KAKAKA" dataDxfId="17" dataCellStyle="Comma [0]"/>
    <tableColumn id="35" xr3:uid="{D2DA2CCC-11B6-4DF8-85EB-3403607D62C7}" name="KIKAGATI" dataDxfId="16" dataCellStyle="Comma [0]"/>
    <tableColumn id="36" xr3:uid="{D8D5CFE4-45DE-458C-B151-46196F2E49ED}" name="SM HYDRO" dataDxfId="15" dataCellStyle="Comma [0]"/>
    <tableColumn id="37" xr3:uid="{BB258B74-1002-40B4-9355-E84EB2ABBF15}" name="ACCESS SOLAR" dataDxfId="14" dataCellStyle="Comma [0]"/>
    <tableColumn id="38" xr3:uid="{B97ACEDF-69AC-475F-96E8-CB7E586DD174}" name="TORORO SOLAR (NORTH)" dataDxfId="13" dataCellStyle="Comma [0]"/>
    <tableColumn id="39" xr3:uid="{1D7802DA-C967-41F4-832D-FD1CE88FF3E7}" name="XSABO SOLAR" dataDxfId="12" dataCellStyle="Comma [0]"/>
    <tableColumn id="40" xr3:uid="{667C2073-CE5E-4C8B-949C-6EB932213673}" name="XSABO NKONGE SOLARLINE" dataDxfId="11" dataCellStyle="Comma [0]"/>
    <tableColumn id="41" xr3:uid="{45654B49-229E-4786-A534-E79813E831EF}" name="EMMERGING SOLAR POWER (BUFULUBI)" dataDxfId="10" dataCellStyle="Comma [0]"/>
    <tableColumn id="42" xr3:uid="{FAE86F91-58FC-4A68-915C-F7EC706108EC}" name="TORORO PV POWER PROJECT (TORORO PV POWER CO. LTD)" dataDxfId="9" dataCellStyle="Comma [0]"/>
    <tableColumn id="43" xr3:uid="{95C402D3-06E7-421B-9C70-A06C336D6405}" name="UEGCL NAMANVE" dataDxfId="8" dataCellStyle="Comma [0]"/>
    <tableColumn id="44" xr3:uid="{0DF6B114-5DE6-4132-8AB2-3B6ABB1DF11D}" name="ELECTROMAXX (U) LIMITED" dataDxfId="7" dataCellStyle="Comma [0]"/>
    <tableColumn id="45" xr3:uid="{0BDFE1F6-5C75-4F5D-AF66-C2D1451021C8}" name="IDA AGGREKO MUTUNDWE" dataDxfId="6" dataCellStyle="Comma [0]"/>
    <tableColumn id="46" xr3:uid="{8B2CD9A7-95E3-40A0-9C5A-EC0C6E81E38B}" name="AGGREKO KIIRA" dataDxfId="5" dataCellStyle="Comma [0]"/>
    <tableColumn id="47" xr3:uid="{50B065E2-EBFC-4703-B3FB-0FBF0DD1C976}" name="KENYA POWER LIGHTING COMPANY (KPLC)" dataDxfId="4" dataCellStyle="Comma [0]"/>
    <tableColumn id="48" xr3:uid="{2B6B84DF-7081-46CB-95D8-62C68330110A}" name="RWANDA" dataDxfId="3" dataCellStyle="Comma [0]"/>
    <tableColumn id="49" xr3:uid="{A79C53A8-5A7F-4307-9A22-64D1C18B7F1A}" name="TANESCO" dataDxfId="2" dataCellStyle="Comma [0]"/>
    <tableColumn id="50" xr3:uid="{52C1EF97-76E5-4AF8-8D01-B7EC5E2A3CD4}" name="NYAMWAMBA 2" dataDxfId="1" dataCellStyle="Comma [0]"/>
    <tableColumn id="51" xr3:uid="{EFAB7557-CA42-4FDA-B305-C5B6641BCBC5}" name="Total" dataDxfId="0" dataCellStyle="Comma [0]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472D-B5BB-4FAD-A7D6-3140C78574D7}">
  <sheetPr codeName="Sheet1"/>
  <dimension ref="A1:D1513"/>
  <sheetViews>
    <sheetView workbookViewId="0">
      <selection activeCell="N11" sqref="N11"/>
    </sheetView>
  </sheetViews>
  <sheetFormatPr defaultRowHeight="14.5" x14ac:dyDescent="0.35"/>
  <cols>
    <col min="1" max="1" width="54.26953125" bestFit="1" customWidth="1"/>
    <col min="2" max="2" width="7.26953125" bestFit="1" customWidth="1"/>
    <col min="3" max="3" width="10.1796875" bestFit="1" customWidth="1"/>
    <col min="4" max="4" width="12" bestFit="1" customWidth="1"/>
  </cols>
  <sheetData>
    <row r="1" spans="1:4" x14ac:dyDescent="0.35">
      <c r="A1" t="s">
        <v>108</v>
      </c>
      <c r="B1" t="s">
        <v>71</v>
      </c>
      <c r="C1" t="s">
        <v>72</v>
      </c>
      <c r="D1" t="s">
        <v>109</v>
      </c>
    </row>
    <row r="2" spans="1:4" x14ac:dyDescent="0.35">
      <c r="A2" t="s">
        <v>59</v>
      </c>
      <c r="B2">
        <v>2024</v>
      </c>
      <c r="C2" t="s">
        <v>47</v>
      </c>
      <c r="D2">
        <v>383094</v>
      </c>
    </row>
    <row r="3" spans="1:4" x14ac:dyDescent="0.35">
      <c r="A3" t="s">
        <v>59</v>
      </c>
      <c r="B3">
        <v>2024</v>
      </c>
      <c r="C3" t="s">
        <v>48</v>
      </c>
      <c r="D3">
        <v>381229.00000000006</v>
      </c>
    </row>
    <row r="4" spans="1:4" x14ac:dyDescent="0.35">
      <c r="A4" t="s">
        <v>59</v>
      </c>
      <c r="B4">
        <v>2023</v>
      </c>
      <c r="C4" t="s">
        <v>49</v>
      </c>
      <c r="D4">
        <v>368632</v>
      </c>
    </row>
    <row r="5" spans="1:4" x14ac:dyDescent="0.35">
      <c r="A5" t="s">
        <v>59</v>
      </c>
      <c r="B5">
        <v>2023</v>
      </c>
      <c r="C5" t="s">
        <v>50</v>
      </c>
      <c r="D5">
        <v>441216.717</v>
      </c>
    </row>
    <row r="6" spans="1:4" x14ac:dyDescent="0.35">
      <c r="A6" t="s">
        <v>59</v>
      </c>
      <c r="B6">
        <v>2023</v>
      </c>
      <c r="C6" t="s">
        <v>47</v>
      </c>
      <c r="D6">
        <v>374901.88</v>
      </c>
    </row>
    <row r="7" spans="1:4" x14ac:dyDescent="0.35">
      <c r="A7" t="s">
        <v>59</v>
      </c>
      <c r="B7">
        <v>2023</v>
      </c>
      <c r="C7" t="s">
        <v>48</v>
      </c>
      <c r="D7">
        <v>470133.36874938</v>
      </c>
    </row>
    <row r="8" spans="1:4" x14ac:dyDescent="0.35">
      <c r="A8" t="s">
        <v>59</v>
      </c>
      <c r="B8">
        <v>2022</v>
      </c>
      <c r="C8" t="s">
        <v>49</v>
      </c>
      <c r="D8">
        <v>383972.31699999992</v>
      </c>
    </row>
    <row r="9" spans="1:4" x14ac:dyDescent="0.35">
      <c r="A9" t="s">
        <v>59</v>
      </c>
      <c r="B9">
        <v>2022</v>
      </c>
      <c r="C9" t="s">
        <v>50</v>
      </c>
      <c r="D9">
        <v>444613.99999999994</v>
      </c>
    </row>
    <row r="10" spans="1:4" x14ac:dyDescent="0.35">
      <c r="A10" t="s">
        <v>59</v>
      </c>
      <c r="B10">
        <v>2022</v>
      </c>
      <c r="C10" t="s">
        <v>47</v>
      </c>
      <c r="D10">
        <v>363900</v>
      </c>
    </row>
    <row r="11" spans="1:4" x14ac:dyDescent="0.35">
      <c r="A11" t="s">
        <v>59</v>
      </c>
      <c r="B11">
        <v>2022</v>
      </c>
      <c r="C11" t="s">
        <v>48</v>
      </c>
      <c r="D11">
        <v>395201</v>
      </c>
    </row>
    <row r="12" spans="1:4" x14ac:dyDescent="0.35">
      <c r="A12" t="s">
        <v>59</v>
      </c>
      <c r="B12">
        <v>2021</v>
      </c>
      <c r="C12" t="s">
        <v>49</v>
      </c>
      <c r="D12">
        <v>361925</v>
      </c>
    </row>
    <row r="13" spans="1:4" x14ac:dyDescent="0.35">
      <c r="A13" t="s">
        <v>59</v>
      </c>
      <c r="B13">
        <v>2021</v>
      </c>
      <c r="C13" t="s">
        <v>50</v>
      </c>
      <c r="D13">
        <v>398512</v>
      </c>
    </row>
    <row r="14" spans="1:4" x14ac:dyDescent="0.35">
      <c r="A14" t="s">
        <v>59</v>
      </c>
      <c r="B14">
        <v>2021</v>
      </c>
      <c r="C14" t="s">
        <v>47</v>
      </c>
      <c r="D14">
        <v>357530.40638000006</v>
      </c>
    </row>
    <row r="15" spans="1:4" x14ac:dyDescent="0.35">
      <c r="A15" t="s">
        <v>59</v>
      </c>
      <c r="B15">
        <v>2021</v>
      </c>
      <c r="C15" t="s">
        <v>48</v>
      </c>
      <c r="D15">
        <v>347688.00000000006</v>
      </c>
    </row>
    <row r="16" spans="1:4" x14ac:dyDescent="0.35">
      <c r="A16" t="s">
        <v>59</v>
      </c>
      <c r="B16">
        <v>2020</v>
      </c>
      <c r="C16" t="s">
        <v>49</v>
      </c>
      <c r="D16">
        <v>314337</v>
      </c>
    </row>
    <row r="17" spans="1:4" x14ac:dyDescent="0.35">
      <c r="A17" t="s">
        <v>59</v>
      </c>
      <c r="B17">
        <v>2020</v>
      </c>
      <c r="C17" t="s">
        <v>50</v>
      </c>
      <c r="D17">
        <v>308105</v>
      </c>
    </row>
    <row r="18" spans="1:4" x14ac:dyDescent="0.35">
      <c r="A18" t="s">
        <v>59</v>
      </c>
      <c r="B18">
        <v>2020</v>
      </c>
      <c r="C18" t="s">
        <v>47</v>
      </c>
      <c r="D18">
        <v>247548</v>
      </c>
    </row>
    <row r="19" spans="1:4" x14ac:dyDescent="0.35">
      <c r="A19" t="s">
        <v>59</v>
      </c>
      <c r="B19">
        <v>2020</v>
      </c>
      <c r="C19" t="s">
        <v>48</v>
      </c>
      <c r="D19">
        <v>309820</v>
      </c>
    </row>
    <row r="20" spans="1:4" x14ac:dyDescent="0.35">
      <c r="A20" t="s">
        <v>59</v>
      </c>
      <c r="B20">
        <v>2019</v>
      </c>
      <c r="C20" t="s">
        <v>49</v>
      </c>
      <c r="D20">
        <v>299103.19199999998</v>
      </c>
    </row>
    <row r="21" spans="1:4" x14ac:dyDescent="0.35">
      <c r="A21" t="s">
        <v>59</v>
      </c>
      <c r="B21">
        <v>2019</v>
      </c>
      <c r="C21" t="s">
        <v>50</v>
      </c>
      <c r="D21">
        <v>326262</v>
      </c>
    </row>
    <row r="22" spans="1:4" x14ac:dyDescent="0.35">
      <c r="A22" t="s">
        <v>59</v>
      </c>
      <c r="B22">
        <v>2019</v>
      </c>
      <c r="C22" t="s">
        <v>47</v>
      </c>
      <c r="D22">
        <v>344378</v>
      </c>
    </row>
    <row r="23" spans="1:4" x14ac:dyDescent="0.35">
      <c r="A23" t="s">
        <v>59</v>
      </c>
      <c r="B23">
        <v>2019</v>
      </c>
      <c r="C23" t="s">
        <v>48</v>
      </c>
      <c r="D23">
        <v>352926</v>
      </c>
    </row>
    <row r="24" spans="1:4" x14ac:dyDescent="0.35">
      <c r="A24" t="s">
        <v>59</v>
      </c>
      <c r="B24">
        <v>2018</v>
      </c>
      <c r="C24" t="s">
        <v>49</v>
      </c>
      <c r="D24">
        <v>367231.71100000001</v>
      </c>
    </row>
    <row r="25" spans="1:4" x14ac:dyDescent="0.35">
      <c r="A25" t="s">
        <v>59</v>
      </c>
      <c r="B25">
        <v>2018</v>
      </c>
      <c r="C25" t="s">
        <v>50</v>
      </c>
      <c r="D25">
        <v>394102.52759999997</v>
      </c>
    </row>
    <row r="26" spans="1:4" x14ac:dyDescent="0.35">
      <c r="A26" t="s">
        <v>59</v>
      </c>
      <c r="B26">
        <v>2018</v>
      </c>
      <c r="C26" t="s">
        <v>47</v>
      </c>
      <c r="D26">
        <v>370023.99900000001</v>
      </c>
    </row>
    <row r="27" spans="1:4" x14ac:dyDescent="0.35">
      <c r="A27" t="s">
        <v>59</v>
      </c>
      <c r="B27">
        <v>2018</v>
      </c>
      <c r="C27" t="s">
        <v>48</v>
      </c>
      <c r="D27">
        <v>381444</v>
      </c>
    </row>
    <row r="28" spans="1:4" x14ac:dyDescent="0.35">
      <c r="A28" t="s">
        <v>59</v>
      </c>
      <c r="B28">
        <v>2017</v>
      </c>
      <c r="C28" t="s">
        <v>49</v>
      </c>
      <c r="D28">
        <v>362075</v>
      </c>
    </row>
    <row r="29" spans="1:4" x14ac:dyDescent="0.35">
      <c r="A29" t="s">
        <v>59</v>
      </c>
      <c r="B29">
        <v>2017</v>
      </c>
      <c r="C29" t="s">
        <v>50</v>
      </c>
      <c r="D29">
        <v>392834.99600000004</v>
      </c>
    </row>
    <row r="30" spans="1:4" x14ac:dyDescent="0.35">
      <c r="A30" t="s">
        <v>59</v>
      </c>
      <c r="B30">
        <v>2017</v>
      </c>
      <c r="C30" t="s">
        <v>47</v>
      </c>
      <c r="D30">
        <v>385496.00000000006</v>
      </c>
    </row>
    <row r="31" spans="1:4" x14ac:dyDescent="0.35">
      <c r="A31" t="s">
        <v>59</v>
      </c>
      <c r="B31">
        <v>2017</v>
      </c>
      <c r="C31" t="s">
        <v>48</v>
      </c>
      <c r="D31">
        <v>387921</v>
      </c>
    </row>
    <row r="32" spans="1:4" x14ac:dyDescent="0.35">
      <c r="A32" t="s">
        <v>59</v>
      </c>
      <c r="B32">
        <v>2016</v>
      </c>
      <c r="C32" t="s">
        <v>49</v>
      </c>
      <c r="D32">
        <v>352226.99987</v>
      </c>
    </row>
    <row r="33" spans="1:4" x14ac:dyDescent="0.35">
      <c r="A33" t="s">
        <v>59</v>
      </c>
      <c r="B33">
        <v>2016</v>
      </c>
      <c r="C33" t="s">
        <v>50</v>
      </c>
      <c r="D33">
        <v>367266</v>
      </c>
    </row>
    <row r="34" spans="1:4" x14ac:dyDescent="0.35">
      <c r="A34" t="s">
        <v>59</v>
      </c>
      <c r="B34">
        <v>2016</v>
      </c>
      <c r="C34" t="s">
        <v>47</v>
      </c>
      <c r="D34">
        <v>362969</v>
      </c>
    </row>
    <row r="35" spans="1:4" x14ac:dyDescent="0.35">
      <c r="A35" t="s">
        <v>59</v>
      </c>
      <c r="B35">
        <v>2016</v>
      </c>
      <c r="C35" t="s">
        <v>48</v>
      </c>
      <c r="D35">
        <v>379741</v>
      </c>
    </row>
    <row r="36" spans="1:4" x14ac:dyDescent="0.35">
      <c r="A36" t="s">
        <v>59</v>
      </c>
      <c r="B36">
        <v>2015</v>
      </c>
      <c r="C36" t="s">
        <v>49</v>
      </c>
      <c r="D36">
        <v>366469.29</v>
      </c>
    </row>
    <row r="37" spans="1:4" x14ac:dyDescent="0.35">
      <c r="A37" t="s">
        <v>59</v>
      </c>
      <c r="B37">
        <v>2015</v>
      </c>
      <c r="C37" t="s">
        <v>50</v>
      </c>
      <c r="D37">
        <v>331886.90322580643</v>
      </c>
    </row>
    <row r="38" spans="1:4" x14ac:dyDescent="0.35">
      <c r="A38" t="s">
        <v>59</v>
      </c>
      <c r="B38">
        <v>2015</v>
      </c>
      <c r="C38" t="s">
        <v>47</v>
      </c>
      <c r="D38">
        <v>316582.85412903229</v>
      </c>
    </row>
    <row r="39" spans="1:4" x14ac:dyDescent="0.35">
      <c r="A39" t="s">
        <v>59</v>
      </c>
      <c r="B39">
        <v>2015</v>
      </c>
      <c r="C39" t="s">
        <v>48</v>
      </c>
      <c r="D39">
        <v>315856.21500000003</v>
      </c>
    </row>
    <row r="40" spans="1:4" x14ac:dyDescent="0.35">
      <c r="A40" t="s">
        <v>59</v>
      </c>
      <c r="B40">
        <v>2014</v>
      </c>
      <c r="C40" t="s">
        <v>49</v>
      </c>
      <c r="D40">
        <v>288160</v>
      </c>
    </row>
    <row r="41" spans="1:4" x14ac:dyDescent="0.35">
      <c r="A41" t="s">
        <v>59</v>
      </c>
      <c r="B41">
        <v>2014</v>
      </c>
      <c r="C41" t="s">
        <v>50</v>
      </c>
      <c r="D41">
        <v>296321.97000000003</v>
      </c>
    </row>
    <row r="42" spans="1:4" x14ac:dyDescent="0.35">
      <c r="A42" t="s">
        <v>59</v>
      </c>
      <c r="B42">
        <v>2014</v>
      </c>
      <c r="C42" t="s">
        <v>47</v>
      </c>
      <c r="D42">
        <v>306802.22000000003</v>
      </c>
    </row>
    <row r="43" spans="1:4" x14ac:dyDescent="0.35">
      <c r="A43" t="s">
        <v>59</v>
      </c>
      <c r="B43">
        <v>2014</v>
      </c>
      <c r="C43" t="s">
        <v>48</v>
      </c>
      <c r="D43">
        <v>304252.64699999994</v>
      </c>
    </row>
    <row r="44" spans="1:4" x14ac:dyDescent="0.35">
      <c r="A44" t="s">
        <v>59</v>
      </c>
      <c r="B44">
        <v>2013</v>
      </c>
      <c r="C44" t="s">
        <v>49</v>
      </c>
      <c r="D44">
        <v>290628.12900000002</v>
      </c>
    </row>
    <row r="45" spans="1:4" x14ac:dyDescent="0.35">
      <c r="A45" t="s">
        <v>59</v>
      </c>
      <c r="B45">
        <v>2013</v>
      </c>
      <c r="C45" t="s">
        <v>50</v>
      </c>
      <c r="D45">
        <v>325104.19699999999</v>
      </c>
    </row>
    <row r="46" spans="1:4" x14ac:dyDescent="0.35">
      <c r="A46" t="s">
        <v>59</v>
      </c>
      <c r="B46">
        <v>2013</v>
      </c>
      <c r="C46" t="s">
        <v>47</v>
      </c>
      <c r="D46">
        <v>318655.15600000002</v>
      </c>
    </row>
    <row r="47" spans="1:4" x14ac:dyDescent="0.35">
      <c r="A47" t="s">
        <v>59</v>
      </c>
      <c r="B47">
        <v>2013</v>
      </c>
      <c r="C47" t="s">
        <v>48</v>
      </c>
      <c r="D47">
        <v>305757.19400000002</v>
      </c>
    </row>
    <row r="48" spans="1:4" x14ac:dyDescent="0.35">
      <c r="A48" t="s">
        <v>59</v>
      </c>
      <c r="B48">
        <v>2012</v>
      </c>
      <c r="C48" t="s">
        <v>49</v>
      </c>
      <c r="D48">
        <v>285597.59000000003</v>
      </c>
    </row>
    <row r="49" spans="1:4" x14ac:dyDescent="0.35">
      <c r="A49" t="s">
        <v>59</v>
      </c>
      <c r="B49">
        <v>2012</v>
      </c>
      <c r="C49" t="s">
        <v>50</v>
      </c>
      <c r="D49">
        <v>304139.06400000001</v>
      </c>
    </row>
    <row r="50" spans="1:4" x14ac:dyDescent="0.35">
      <c r="A50" t="s">
        <v>59</v>
      </c>
      <c r="B50">
        <v>2012</v>
      </c>
      <c r="C50" t="s">
        <v>47</v>
      </c>
      <c r="D50">
        <v>312635</v>
      </c>
    </row>
    <row r="51" spans="1:4" x14ac:dyDescent="0.35">
      <c r="A51" t="s">
        <v>59</v>
      </c>
      <c r="B51">
        <v>2012</v>
      </c>
      <c r="C51" t="s">
        <v>48</v>
      </c>
      <c r="D51">
        <v>372265.27399999998</v>
      </c>
    </row>
    <row r="52" spans="1:4" x14ac:dyDescent="0.35">
      <c r="A52" t="s">
        <v>59</v>
      </c>
      <c r="B52">
        <v>2011</v>
      </c>
      <c r="C52" t="s">
        <v>49</v>
      </c>
      <c r="D52">
        <v>375057.266</v>
      </c>
    </row>
    <row r="53" spans="1:4" x14ac:dyDescent="0.35">
      <c r="A53" t="s">
        <v>59</v>
      </c>
      <c r="B53">
        <v>2011</v>
      </c>
      <c r="C53" t="s">
        <v>50</v>
      </c>
      <c r="D53">
        <v>357206.14</v>
      </c>
    </row>
    <row r="54" spans="1:4" x14ac:dyDescent="0.35">
      <c r="A54" t="s">
        <v>59</v>
      </c>
      <c r="B54">
        <v>2011</v>
      </c>
      <c r="C54" t="s">
        <v>47</v>
      </c>
      <c r="D54">
        <v>307952.58799999999</v>
      </c>
    </row>
    <row r="55" spans="1:4" x14ac:dyDescent="0.35">
      <c r="A55" t="s">
        <v>59</v>
      </c>
      <c r="B55">
        <v>2011</v>
      </c>
      <c r="C55" t="s">
        <v>48</v>
      </c>
      <c r="D55">
        <v>295719.44199999998</v>
      </c>
    </row>
    <row r="56" spans="1:4" x14ac:dyDescent="0.35">
      <c r="A56" t="s">
        <v>59</v>
      </c>
      <c r="B56">
        <v>2010</v>
      </c>
      <c r="C56" t="s">
        <v>49</v>
      </c>
      <c r="D56">
        <v>301866.984</v>
      </c>
    </row>
    <row r="57" spans="1:4" x14ac:dyDescent="0.35">
      <c r="A57" t="s">
        <v>59</v>
      </c>
      <c r="B57">
        <v>2010</v>
      </c>
      <c r="C57" t="s">
        <v>50</v>
      </c>
      <c r="D57">
        <v>330195.60399999999</v>
      </c>
    </row>
    <row r="58" spans="1:4" x14ac:dyDescent="0.35">
      <c r="A58" t="s">
        <v>59</v>
      </c>
      <c r="B58">
        <v>2010</v>
      </c>
      <c r="C58" t="s">
        <v>47</v>
      </c>
      <c r="D58">
        <v>322400.098</v>
      </c>
    </row>
    <row r="59" spans="1:4" x14ac:dyDescent="0.35">
      <c r="A59" t="s">
        <v>59</v>
      </c>
      <c r="B59">
        <v>2010</v>
      </c>
      <c r="C59" t="s">
        <v>48</v>
      </c>
      <c r="D59">
        <v>301340.01</v>
      </c>
    </row>
    <row r="60" spans="1:4" x14ac:dyDescent="0.35">
      <c r="A60" t="s">
        <v>59</v>
      </c>
      <c r="B60">
        <v>2009</v>
      </c>
      <c r="C60" t="s">
        <v>49</v>
      </c>
      <c r="D60">
        <v>299534.25400000002</v>
      </c>
    </row>
    <row r="61" spans="1:4" x14ac:dyDescent="0.35">
      <c r="A61" t="s">
        <v>59</v>
      </c>
      <c r="B61">
        <v>2009</v>
      </c>
      <c r="C61" t="s">
        <v>50</v>
      </c>
      <c r="D61">
        <v>307590.64600000001</v>
      </c>
    </row>
    <row r="62" spans="1:4" x14ac:dyDescent="0.35">
      <c r="A62" t="s">
        <v>59</v>
      </c>
      <c r="B62">
        <v>2009</v>
      </c>
      <c r="C62" t="s">
        <v>47</v>
      </c>
      <c r="D62">
        <v>307740.598</v>
      </c>
    </row>
    <row r="63" spans="1:4" x14ac:dyDescent="0.35">
      <c r="A63" t="s">
        <v>59</v>
      </c>
      <c r="B63">
        <v>2009</v>
      </c>
      <c r="C63" t="s">
        <v>48</v>
      </c>
      <c r="D63">
        <v>320109.103</v>
      </c>
    </row>
    <row r="64" spans="1:4" x14ac:dyDescent="0.35">
      <c r="A64" t="s">
        <v>59</v>
      </c>
      <c r="B64">
        <v>2008</v>
      </c>
      <c r="C64" t="s">
        <v>49</v>
      </c>
      <c r="D64">
        <v>328856.90500000003</v>
      </c>
    </row>
    <row r="65" spans="1:4" x14ac:dyDescent="0.35">
      <c r="A65" t="s">
        <v>59</v>
      </c>
      <c r="B65">
        <v>2008</v>
      </c>
      <c r="C65" t="s">
        <v>50</v>
      </c>
      <c r="D65">
        <v>322580</v>
      </c>
    </row>
    <row r="66" spans="1:4" x14ac:dyDescent="0.35">
      <c r="A66" t="s">
        <v>59</v>
      </c>
      <c r="B66">
        <v>2008</v>
      </c>
      <c r="C66" t="s">
        <v>47</v>
      </c>
      <c r="D66">
        <v>353376.94400000002</v>
      </c>
    </row>
    <row r="67" spans="1:4" x14ac:dyDescent="0.35">
      <c r="A67" t="s">
        <v>59</v>
      </c>
      <c r="B67">
        <v>2008</v>
      </c>
      <c r="C67" t="s">
        <v>48</v>
      </c>
      <c r="D67">
        <v>368630.12800000003</v>
      </c>
    </row>
    <row r="68" spans="1:4" x14ac:dyDescent="0.35">
      <c r="A68" t="s">
        <v>59</v>
      </c>
      <c r="B68">
        <v>2007</v>
      </c>
      <c r="C68" t="s">
        <v>49</v>
      </c>
      <c r="D68">
        <v>361992</v>
      </c>
    </row>
    <row r="69" spans="1:4" x14ac:dyDescent="0.35">
      <c r="A69" t="s">
        <v>59</v>
      </c>
      <c r="B69">
        <v>2007</v>
      </c>
      <c r="C69" t="s">
        <v>50</v>
      </c>
      <c r="D69">
        <v>322664</v>
      </c>
    </row>
    <row r="70" spans="1:4" x14ac:dyDescent="0.35">
      <c r="A70" t="s">
        <v>59</v>
      </c>
      <c r="B70">
        <v>2007</v>
      </c>
      <c r="C70" t="s">
        <v>47</v>
      </c>
      <c r="D70">
        <v>301822</v>
      </c>
    </row>
    <row r="71" spans="1:4" x14ac:dyDescent="0.35">
      <c r="A71" t="s">
        <v>59</v>
      </c>
      <c r="B71">
        <v>2007</v>
      </c>
      <c r="C71" t="s">
        <v>48</v>
      </c>
      <c r="D71">
        <v>277066</v>
      </c>
    </row>
    <row r="72" spans="1:4" x14ac:dyDescent="0.35">
      <c r="A72" t="s">
        <v>59</v>
      </c>
      <c r="B72">
        <v>2006</v>
      </c>
      <c r="C72" t="s">
        <v>49</v>
      </c>
      <c r="D72">
        <v>262810</v>
      </c>
    </row>
    <row r="73" spans="1:4" x14ac:dyDescent="0.35">
      <c r="A73" t="s">
        <v>59</v>
      </c>
      <c r="B73">
        <v>2006</v>
      </c>
      <c r="C73" t="s">
        <v>50</v>
      </c>
      <c r="D73">
        <v>279836</v>
      </c>
    </row>
    <row r="74" spans="1:4" x14ac:dyDescent="0.35">
      <c r="A74" t="s">
        <v>59</v>
      </c>
      <c r="B74">
        <v>2006</v>
      </c>
      <c r="C74" t="s">
        <v>47</v>
      </c>
      <c r="D74">
        <v>296155</v>
      </c>
    </row>
    <row r="75" spans="1:4" x14ac:dyDescent="0.35">
      <c r="A75" t="s">
        <v>59</v>
      </c>
      <c r="B75">
        <v>2006</v>
      </c>
      <c r="C75" t="s">
        <v>48</v>
      </c>
      <c r="D75">
        <v>321655</v>
      </c>
    </row>
    <row r="76" spans="1:4" x14ac:dyDescent="0.35">
      <c r="A76" t="s">
        <v>4</v>
      </c>
      <c r="B76">
        <v>2024</v>
      </c>
      <c r="C76" t="s">
        <v>47</v>
      </c>
      <c r="D76">
        <v>354888.56299999997</v>
      </c>
    </row>
    <row r="77" spans="1:4" x14ac:dyDescent="0.35">
      <c r="A77" t="s">
        <v>4</v>
      </c>
      <c r="B77">
        <v>2024</v>
      </c>
      <c r="C77" t="s">
        <v>48</v>
      </c>
      <c r="D77">
        <v>370732.37500000006</v>
      </c>
    </row>
    <row r="78" spans="1:4" x14ac:dyDescent="0.35">
      <c r="A78" t="s">
        <v>4</v>
      </c>
      <c r="B78">
        <v>2023</v>
      </c>
      <c r="C78" t="s">
        <v>49</v>
      </c>
      <c r="D78">
        <v>356858.78174999967</v>
      </c>
    </row>
    <row r="79" spans="1:4" x14ac:dyDescent="0.35">
      <c r="A79" t="s">
        <v>4</v>
      </c>
      <c r="B79">
        <v>2023</v>
      </c>
      <c r="C79" t="s">
        <v>50</v>
      </c>
      <c r="D79">
        <v>386810.00000000006</v>
      </c>
    </row>
    <row r="80" spans="1:4" x14ac:dyDescent="0.35">
      <c r="A80" t="s">
        <v>4</v>
      </c>
      <c r="B80">
        <v>2023</v>
      </c>
      <c r="C80" t="s">
        <v>47</v>
      </c>
      <c r="D80">
        <v>338037.2099999995</v>
      </c>
    </row>
    <row r="81" spans="1:4" x14ac:dyDescent="0.35">
      <c r="A81" t="s">
        <v>4</v>
      </c>
      <c r="B81">
        <v>2023</v>
      </c>
      <c r="C81" t="s">
        <v>48</v>
      </c>
      <c r="D81">
        <v>410400.73599999998</v>
      </c>
    </row>
    <row r="82" spans="1:4" x14ac:dyDescent="0.35">
      <c r="A82" t="s">
        <v>4</v>
      </c>
      <c r="B82">
        <v>2022</v>
      </c>
      <c r="C82" t="s">
        <v>49</v>
      </c>
      <c r="D82">
        <v>371219.57199999999</v>
      </c>
    </row>
    <row r="83" spans="1:4" x14ac:dyDescent="0.35">
      <c r="A83" t="s">
        <v>4</v>
      </c>
      <c r="B83">
        <v>2022</v>
      </c>
      <c r="C83" t="s">
        <v>50</v>
      </c>
      <c r="D83">
        <v>365342.38299999991</v>
      </c>
    </row>
    <row r="84" spans="1:4" x14ac:dyDescent="0.35">
      <c r="A84" t="s">
        <v>4</v>
      </c>
      <c r="B84">
        <v>2022</v>
      </c>
      <c r="C84" t="s">
        <v>47</v>
      </c>
      <c r="D84">
        <v>354373.04</v>
      </c>
    </row>
    <row r="85" spans="1:4" x14ac:dyDescent="0.35">
      <c r="A85" t="s">
        <v>4</v>
      </c>
      <c r="B85">
        <v>2022</v>
      </c>
      <c r="C85" t="s">
        <v>48</v>
      </c>
      <c r="D85">
        <v>407960.51299999998</v>
      </c>
    </row>
    <row r="86" spans="1:4" x14ac:dyDescent="0.35">
      <c r="A86" t="s">
        <v>4</v>
      </c>
      <c r="B86">
        <v>2021</v>
      </c>
      <c r="C86" t="s">
        <v>49</v>
      </c>
      <c r="D86">
        <v>389072.26299999998</v>
      </c>
    </row>
    <row r="87" spans="1:4" x14ac:dyDescent="0.35">
      <c r="A87" t="s">
        <v>4</v>
      </c>
      <c r="B87">
        <v>2021</v>
      </c>
      <c r="C87" t="s">
        <v>50</v>
      </c>
      <c r="D87">
        <v>390088.70400000003</v>
      </c>
    </row>
    <row r="88" spans="1:4" x14ac:dyDescent="0.35">
      <c r="A88" t="s">
        <v>4</v>
      </c>
      <c r="B88">
        <v>2021</v>
      </c>
      <c r="C88" t="s">
        <v>47</v>
      </c>
      <c r="D88">
        <v>391403.712</v>
      </c>
    </row>
    <row r="89" spans="1:4" x14ac:dyDescent="0.35">
      <c r="A89" t="s">
        <v>4</v>
      </c>
      <c r="B89">
        <v>2021</v>
      </c>
      <c r="C89" t="s">
        <v>48</v>
      </c>
      <c r="D89">
        <v>385110.20799999998</v>
      </c>
    </row>
    <row r="90" spans="1:4" x14ac:dyDescent="0.35">
      <c r="A90" t="s">
        <v>4</v>
      </c>
      <c r="B90">
        <v>2020</v>
      </c>
      <c r="C90" t="s">
        <v>49</v>
      </c>
      <c r="D90">
        <v>379366.68800000002</v>
      </c>
    </row>
    <row r="91" spans="1:4" x14ac:dyDescent="0.35">
      <c r="A91" t="s">
        <v>4</v>
      </c>
      <c r="B91">
        <v>2020</v>
      </c>
      <c r="C91" t="s">
        <v>50</v>
      </c>
      <c r="D91">
        <v>373538.49599999998</v>
      </c>
    </row>
    <row r="92" spans="1:4" x14ac:dyDescent="0.35">
      <c r="A92" t="s">
        <v>4</v>
      </c>
      <c r="B92">
        <v>2020</v>
      </c>
      <c r="C92" t="s">
        <v>47</v>
      </c>
      <c r="D92">
        <v>287259.76199999999</v>
      </c>
    </row>
    <row r="93" spans="1:4" x14ac:dyDescent="0.35">
      <c r="A93" t="s">
        <v>4</v>
      </c>
      <c r="B93">
        <v>2020</v>
      </c>
      <c r="C93" t="s">
        <v>48</v>
      </c>
      <c r="D93">
        <v>351802.52688000002</v>
      </c>
    </row>
    <row r="94" spans="1:4" x14ac:dyDescent="0.35">
      <c r="A94" t="s">
        <v>4</v>
      </c>
      <c r="B94">
        <v>2019</v>
      </c>
      <c r="C94" t="s">
        <v>49</v>
      </c>
      <c r="D94">
        <v>333275.712</v>
      </c>
    </row>
    <row r="95" spans="1:4" x14ac:dyDescent="0.35">
      <c r="A95" t="s">
        <v>4</v>
      </c>
      <c r="B95">
        <v>2019</v>
      </c>
      <c r="C95" t="s">
        <v>50</v>
      </c>
      <c r="D95">
        <v>364323.10399999999</v>
      </c>
    </row>
    <row r="96" spans="1:4" x14ac:dyDescent="0.35">
      <c r="A96" t="s">
        <v>4</v>
      </c>
      <c r="B96">
        <v>2019</v>
      </c>
      <c r="C96" t="s">
        <v>47</v>
      </c>
      <c r="D96">
        <v>377006.49200000003</v>
      </c>
    </row>
    <row r="97" spans="1:4" x14ac:dyDescent="0.35">
      <c r="A97" t="s">
        <v>4</v>
      </c>
      <c r="B97">
        <v>2019</v>
      </c>
      <c r="C97" t="s">
        <v>48</v>
      </c>
      <c r="D97">
        <v>389842.766</v>
      </c>
    </row>
    <row r="98" spans="1:4" x14ac:dyDescent="0.35">
      <c r="A98" t="s">
        <v>4</v>
      </c>
      <c r="B98">
        <v>2018</v>
      </c>
      <c r="C98" t="s">
        <v>49</v>
      </c>
      <c r="D98">
        <v>408610.26799999998</v>
      </c>
    </row>
    <row r="99" spans="1:4" x14ac:dyDescent="0.35">
      <c r="A99" t="s">
        <v>4</v>
      </c>
      <c r="B99">
        <v>2018</v>
      </c>
      <c r="C99" t="s">
        <v>50</v>
      </c>
      <c r="D99">
        <v>413696</v>
      </c>
    </row>
    <row r="100" spans="1:4" x14ac:dyDescent="0.35">
      <c r="A100" t="s">
        <v>4</v>
      </c>
      <c r="B100">
        <v>2018</v>
      </c>
      <c r="C100" t="s">
        <v>47</v>
      </c>
      <c r="D100">
        <v>400291.45600000001</v>
      </c>
    </row>
    <row r="101" spans="1:4" x14ac:dyDescent="0.35">
      <c r="A101" t="s">
        <v>4</v>
      </c>
      <c r="B101">
        <v>2018</v>
      </c>
      <c r="C101" t="s">
        <v>48</v>
      </c>
      <c r="D101">
        <v>421179.07199999999</v>
      </c>
    </row>
    <row r="102" spans="1:4" x14ac:dyDescent="0.35">
      <c r="A102" t="s">
        <v>4</v>
      </c>
      <c r="B102">
        <v>2017</v>
      </c>
      <c r="C102" t="s">
        <v>49</v>
      </c>
      <c r="D102">
        <v>399941.66399999999</v>
      </c>
    </row>
    <row r="103" spans="1:4" x14ac:dyDescent="0.35">
      <c r="A103" t="s">
        <v>4</v>
      </c>
      <c r="B103">
        <v>2017</v>
      </c>
      <c r="C103" t="s">
        <v>50</v>
      </c>
      <c r="D103">
        <v>420875.29599999997</v>
      </c>
    </row>
    <row r="104" spans="1:4" x14ac:dyDescent="0.35">
      <c r="A104" t="s">
        <v>4</v>
      </c>
      <c r="B104">
        <v>2017</v>
      </c>
      <c r="C104" t="s">
        <v>47</v>
      </c>
      <c r="D104">
        <v>412559.10400000005</v>
      </c>
    </row>
    <row r="105" spans="1:4" x14ac:dyDescent="0.35">
      <c r="A105" t="s">
        <v>4</v>
      </c>
      <c r="B105">
        <v>2017</v>
      </c>
      <c r="C105" t="s">
        <v>48</v>
      </c>
      <c r="D105">
        <v>421680.60800000001</v>
      </c>
    </row>
    <row r="106" spans="1:4" x14ac:dyDescent="0.35">
      <c r="A106" t="s">
        <v>4</v>
      </c>
      <c r="B106">
        <v>2016</v>
      </c>
      <c r="C106" t="s">
        <v>49</v>
      </c>
      <c r="D106">
        <v>381986.864</v>
      </c>
    </row>
    <row r="107" spans="1:4" x14ac:dyDescent="0.35">
      <c r="A107" t="s">
        <v>4</v>
      </c>
      <c r="B107">
        <v>2016</v>
      </c>
      <c r="C107" t="s">
        <v>50</v>
      </c>
      <c r="D107">
        <v>394215.34399999998</v>
      </c>
    </row>
    <row r="108" spans="1:4" x14ac:dyDescent="0.35">
      <c r="A108" t="s">
        <v>4</v>
      </c>
      <c r="B108">
        <v>2016</v>
      </c>
      <c r="C108" t="s">
        <v>47</v>
      </c>
      <c r="D108">
        <v>381388.79999999999</v>
      </c>
    </row>
    <row r="109" spans="1:4" x14ac:dyDescent="0.35">
      <c r="A109" t="s">
        <v>4</v>
      </c>
      <c r="B109">
        <v>2016</v>
      </c>
      <c r="C109" t="s">
        <v>48</v>
      </c>
      <c r="D109">
        <v>347282</v>
      </c>
    </row>
    <row r="110" spans="1:4" x14ac:dyDescent="0.35">
      <c r="A110" t="s">
        <v>4</v>
      </c>
      <c r="B110">
        <v>2015</v>
      </c>
      <c r="C110" t="s">
        <v>49</v>
      </c>
      <c r="D110">
        <v>323628.36</v>
      </c>
    </row>
    <row r="111" spans="1:4" x14ac:dyDescent="0.35">
      <c r="A111" t="s">
        <v>4</v>
      </c>
      <c r="B111">
        <v>2015</v>
      </c>
      <c r="C111" t="s">
        <v>50</v>
      </c>
      <c r="D111">
        <v>372431.24593548384</v>
      </c>
    </row>
    <row r="112" spans="1:4" x14ac:dyDescent="0.35">
      <c r="A112" t="s">
        <v>4</v>
      </c>
      <c r="B112">
        <v>2015</v>
      </c>
      <c r="C112" t="s">
        <v>47</v>
      </c>
      <c r="D112">
        <v>359690.72722580645</v>
      </c>
    </row>
    <row r="113" spans="1:4" x14ac:dyDescent="0.35">
      <c r="A113" t="s">
        <v>4</v>
      </c>
      <c r="B113">
        <v>2015</v>
      </c>
      <c r="C113" t="s">
        <v>48</v>
      </c>
      <c r="D113">
        <v>358848.27999999997</v>
      </c>
    </row>
    <row r="114" spans="1:4" x14ac:dyDescent="0.35">
      <c r="A114" t="s">
        <v>4</v>
      </c>
      <c r="B114">
        <v>2014</v>
      </c>
      <c r="C114" t="s">
        <v>49</v>
      </c>
      <c r="D114">
        <v>330236.86719999998</v>
      </c>
    </row>
    <row r="115" spans="1:4" x14ac:dyDescent="0.35">
      <c r="A115" t="s">
        <v>4</v>
      </c>
      <c r="B115">
        <v>2014</v>
      </c>
      <c r="C115" t="s">
        <v>50</v>
      </c>
      <c r="D115">
        <v>342570.36800000002</v>
      </c>
    </row>
    <row r="116" spans="1:4" x14ac:dyDescent="0.35">
      <c r="A116" t="s">
        <v>4</v>
      </c>
      <c r="B116">
        <v>2014</v>
      </c>
      <c r="C116" t="s">
        <v>47</v>
      </c>
      <c r="D116">
        <v>348520.86399999994</v>
      </c>
    </row>
    <row r="117" spans="1:4" x14ac:dyDescent="0.35">
      <c r="A117" t="s">
        <v>4</v>
      </c>
      <c r="B117">
        <v>2014</v>
      </c>
      <c r="C117" t="s">
        <v>48</v>
      </c>
      <c r="D117">
        <v>344421.43999999994</v>
      </c>
    </row>
    <row r="118" spans="1:4" x14ac:dyDescent="0.35">
      <c r="A118" t="s">
        <v>4</v>
      </c>
      <c r="B118">
        <v>2013</v>
      </c>
      <c r="C118" t="s">
        <v>49</v>
      </c>
      <c r="D118">
        <v>325447.00799999997</v>
      </c>
    </row>
    <row r="119" spans="1:4" x14ac:dyDescent="0.35">
      <c r="A119" t="s">
        <v>4</v>
      </c>
      <c r="B119">
        <v>2013</v>
      </c>
      <c r="C119" t="s">
        <v>50</v>
      </c>
      <c r="D119">
        <v>354212.44799999997</v>
      </c>
    </row>
    <row r="120" spans="1:4" x14ac:dyDescent="0.35">
      <c r="A120" t="s">
        <v>4</v>
      </c>
      <c r="B120">
        <v>2013</v>
      </c>
      <c r="C120" t="s">
        <v>47</v>
      </c>
      <c r="D120">
        <v>350963.38799999998</v>
      </c>
    </row>
    <row r="121" spans="1:4" x14ac:dyDescent="0.35">
      <c r="A121" t="s">
        <v>4</v>
      </c>
      <c r="B121">
        <v>2013</v>
      </c>
      <c r="C121" t="s">
        <v>48</v>
      </c>
      <c r="D121">
        <v>344946.87999999995</v>
      </c>
    </row>
    <row r="122" spans="1:4" x14ac:dyDescent="0.35">
      <c r="A122" t="s">
        <v>4</v>
      </c>
      <c r="B122">
        <v>2012</v>
      </c>
      <c r="C122" t="s">
        <v>49</v>
      </c>
      <c r="D122">
        <v>344946.88</v>
      </c>
    </row>
    <row r="123" spans="1:4" x14ac:dyDescent="0.35">
      <c r="A123" t="s">
        <v>4</v>
      </c>
      <c r="B123">
        <v>2012</v>
      </c>
      <c r="C123" t="s">
        <v>50</v>
      </c>
      <c r="D123">
        <v>328518.80599999998</v>
      </c>
    </row>
    <row r="124" spans="1:4" x14ac:dyDescent="0.35">
      <c r="A124" t="s">
        <v>4</v>
      </c>
      <c r="B124">
        <v>2012</v>
      </c>
      <c r="C124" t="s">
        <v>47</v>
      </c>
      <c r="D124">
        <v>261676</v>
      </c>
    </row>
    <row r="125" spans="1:4" x14ac:dyDescent="0.35">
      <c r="A125" t="s">
        <v>4</v>
      </c>
      <c r="B125">
        <v>2012</v>
      </c>
      <c r="C125" t="s">
        <v>48</v>
      </c>
      <c r="D125">
        <v>60771.892</v>
      </c>
    </row>
    <row r="126" spans="1:4" x14ac:dyDescent="0.35">
      <c r="A126" t="s">
        <v>5</v>
      </c>
      <c r="B126">
        <v>2024</v>
      </c>
      <c r="C126" t="s">
        <v>47</v>
      </c>
      <c r="D126">
        <v>276553</v>
      </c>
    </row>
    <row r="127" spans="1:4" x14ac:dyDescent="0.35">
      <c r="A127" t="s">
        <v>5</v>
      </c>
      <c r="B127">
        <v>2024</v>
      </c>
      <c r="C127" t="s">
        <v>48</v>
      </c>
      <c r="D127">
        <v>268107.94500000001</v>
      </c>
    </row>
    <row r="128" spans="1:4" x14ac:dyDescent="0.35">
      <c r="A128" t="s">
        <v>5</v>
      </c>
      <c r="B128">
        <v>2023</v>
      </c>
      <c r="C128" t="s">
        <v>49</v>
      </c>
      <c r="D128">
        <v>281780</v>
      </c>
    </row>
    <row r="129" spans="1:4" x14ac:dyDescent="0.35">
      <c r="A129" t="s">
        <v>5</v>
      </c>
      <c r="B129">
        <v>2023</v>
      </c>
      <c r="C129" t="s">
        <v>50</v>
      </c>
      <c r="D129">
        <v>299408</v>
      </c>
    </row>
    <row r="130" spans="1:4" x14ac:dyDescent="0.35">
      <c r="A130" t="s">
        <v>5</v>
      </c>
      <c r="B130">
        <v>2023</v>
      </c>
      <c r="C130" t="s">
        <v>47</v>
      </c>
      <c r="D130">
        <v>261735</v>
      </c>
    </row>
    <row r="131" spans="1:4" x14ac:dyDescent="0.35">
      <c r="A131" t="s">
        <v>5</v>
      </c>
      <c r="B131">
        <v>2023</v>
      </c>
      <c r="C131" t="s">
        <v>48</v>
      </c>
      <c r="D131">
        <v>271866</v>
      </c>
    </row>
    <row r="132" spans="1:4" x14ac:dyDescent="0.35">
      <c r="A132" t="s">
        <v>5</v>
      </c>
      <c r="B132">
        <v>2022</v>
      </c>
      <c r="C132" t="s">
        <v>49</v>
      </c>
      <c r="D132">
        <v>263328</v>
      </c>
    </row>
    <row r="133" spans="1:4" x14ac:dyDescent="0.35">
      <c r="A133" t="s">
        <v>5</v>
      </c>
      <c r="B133">
        <v>2022</v>
      </c>
      <c r="C133" t="s">
        <v>50</v>
      </c>
      <c r="D133">
        <v>227354</v>
      </c>
    </row>
    <row r="134" spans="1:4" x14ac:dyDescent="0.35">
      <c r="A134" t="s">
        <v>5</v>
      </c>
      <c r="B134">
        <v>2022</v>
      </c>
      <c r="C134" t="s">
        <v>47</v>
      </c>
      <c r="D134">
        <v>273764</v>
      </c>
    </row>
    <row r="135" spans="1:4" x14ac:dyDescent="0.35">
      <c r="A135" t="s">
        <v>5</v>
      </c>
      <c r="B135">
        <v>2022</v>
      </c>
      <c r="C135" t="s">
        <v>48</v>
      </c>
      <c r="D135">
        <v>282970</v>
      </c>
    </row>
    <row r="136" spans="1:4" x14ac:dyDescent="0.35">
      <c r="A136" t="s">
        <v>5</v>
      </c>
      <c r="B136">
        <v>2021</v>
      </c>
      <c r="C136" t="s">
        <v>49</v>
      </c>
      <c r="D136">
        <v>252914</v>
      </c>
    </row>
    <row r="137" spans="1:4" x14ac:dyDescent="0.35">
      <c r="A137" t="s">
        <v>5</v>
      </c>
      <c r="B137">
        <v>2021</v>
      </c>
      <c r="C137" t="s">
        <v>50</v>
      </c>
      <c r="D137">
        <v>207034</v>
      </c>
    </row>
    <row r="138" spans="1:4" x14ac:dyDescent="0.35">
      <c r="A138" t="s">
        <v>5</v>
      </c>
      <c r="B138">
        <v>2021</v>
      </c>
      <c r="C138" t="s">
        <v>47</v>
      </c>
      <c r="D138">
        <v>210935</v>
      </c>
    </row>
    <row r="139" spans="1:4" x14ac:dyDescent="0.35">
      <c r="A139" t="s">
        <v>5</v>
      </c>
      <c r="B139">
        <v>2021</v>
      </c>
      <c r="C139" t="s">
        <v>48</v>
      </c>
      <c r="D139">
        <v>252504</v>
      </c>
    </row>
    <row r="140" spans="1:4" x14ac:dyDescent="0.35">
      <c r="A140" t="s">
        <v>5</v>
      </c>
      <c r="B140">
        <v>2020</v>
      </c>
      <c r="C140" t="s">
        <v>49</v>
      </c>
      <c r="D140">
        <v>202232</v>
      </c>
    </row>
    <row r="141" spans="1:4" x14ac:dyDescent="0.35">
      <c r="A141" t="s">
        <v>5</v>
      </c>
      <c r="B141">
        <v>2020</v>
      </c>
      <c r="C141" t="s">
        <v>50</v>
      </c>
      <c r="D141">
        <v>239050</v>
      </c>
    </row>
    <row r="142" spans="1:4" x14ac:dyDescent="0.35">
      <c r="A142" t="s">
        <v>5</v>
      </c>
      <c r="B142">
        <v>2020</v>
      </c>
      <c r="C142" t="s">
        <v>47</v>
      </c>
      <c r="D142">
        <v>203377</v>
      </c>
    </row>
    <row r="143" spans="1:4" x14ac:dyDescent="0.35">
      <c r="A143" t="s">
        <v>5</v>
      </c>
      <c r="B143">
        <v>2020</v>
      </c>
      <c r="C143" t="s">
        <v>48</v>
      </c>
      <c r="D143">
        <v>212676</v>
      </c>
    </row>
    <row r="144" spans="1:4" x14ac:dyDescent="0.35">
      <c r="A144" t="s">
        <v>5</v>
      </c>
      <c r="B144">
        <v>2019</v>
      </c>
      <c r="C144" t="s">
        <v>49</v>
      </c>
      <c r="D144">
        <v>199025</v>
      </c>
    </row>
    <row r="145" spans="1:4" x14ac:dyDescent="0.35">
      <c r="A145" t="s">
        <v>5</v>
      </c>
      <c r="B145">
        <v>2019</v>
      </c>
      <c r="C145" t="s">
        <v>50</v>
      </c>
      <c r="D145">
        <v>200337.99700000003</v>
      </c>
    </row>
    <row r="146" spans="1:4" x14ac:dyDescent="0.35">
      <c r="A146" t="s">
        <v>5</v>
      </c>
      <c r="B146">
        <v>2019</v>
      </c>
      <c r="C146" t="s">
        <v>47</v>
      </c>
      <c r="D146">
        <v>181646.73699999999</v>
      </c>
    </row>
    <row r="147" spans="1:4" x14ac:dyDescent="0.35">
      <c r="A147" t="s">
        <v>5</v>
      </c>
      <c r="B147">
        <v>2019</v>
      </c>
      <c r="C147" t="s">
        <v>48</v>
      </c>
      <c r="D147">
        <v>137794.09700000001</v>
      </c>
    </row>
    <row r="148" spans="1:4" x14ac:dyDescent="0.35">
      <c r="A148" t="s">
        <v>5</v>
      </c>
      <c r="B148">
        <v>2018</v>
      </c>
      <c r="C148" t="s">
        <v>49</v>
      </c>
      <c r="D148">
        <v>886.84503700000005</v>
      </c>
    </row>
    <row r="149" spans="1:4" x14ac:dyDescent="0.35">
      <c r="A149" t="s">
        <v>6</v>
      </c>
      <c r="B149">
        <v>2024</v>
      </c>
      <c r="C149" t="s">
        <v>47</v>
      </c>
      <c r="D149">
        <v>126793.13</v>
      </c>
    </row>
    <row r="150" spans="1:4" x14ac:dyDescent="0.35">
      <c r="A150" t="s">
        <v>6</v>
      </c>
      <c r="B150">
        <v>2024</v>
      </c>
      <c r="C150" t="s">
        <v>48</v>
      </c>
      <c r="D150">
        <v>193153</v>
      </c>
    </row>
    <row r="151" spans="1:4" x14ac:dyDescent="0.35">
      <c r="A151" t="s">
        <v>6</v>
      </c>
      <c r="B151">
        <v>2023</v>
      </c>
      <c r="C151" t="s">
        <v>49</v>
      </c>
      <c r="D151">
        <v>159058.95000000001</v>
      </c>
    </row>
    <row r="152" spans="1:4" x14ac:dyDescent="0.35">
      <c r="A152" t="s">
        <v>6</v>
      </c>
      <c r="B152">
        <v>2023</v>
      </c>
      <c r="C152" t="s">
        <v>50</v>
      </c>
      <c r="D152">
        <v>112986.25</v>
      </c>
    </row>
    <row r="153" spans="1:4" x14ac:dyDescent="0.35">
      <c r="A153" t="s">
        <v>6</v>
      </c>
      <c r="B153">
        <v>2023</v>
      </c>
      <c r="C153" t="s">
        <v>47</v>
      </c>
      <c r="D153">
        <v>131791.15</v>
      </c>
    </row>
    <row r="154" spans="1:4" x14ac:dyDescent="0.35">
      <c r="A154" t="s">
        <v>60</v>
      </c>
      <c r="B154">
        <v>2024</v>
      </c>
      <c r="C154" t="s">
        <v>47</v>
      </c>
      <c r="D154">
        <v>88795.04</v>
      </c>
    </row>
    <row r="155" spans="1:4" x14ac:dyDescent="0.35">
      <c r="A155" t="s">
        <v>60</v>
      </c>
      <c r="B155">
        <v>2024</v>
      </c>
      <c r="C155" t="s">
        <v>48</v>
      </c>
      <c r="D155">
        <v>4603.63</v>
      </c>
    </row>
    <row r="156" spans="1:4" x14ac:dyDescent="0.35">
      <c r="A156" t="s">
        <v>60</v>
      </c>
      <c r="B156">
        <v>2023</v>
      </c>
      <c r="C156" t="s">
        <v>49</v>
      </c>
      <c r="D156">
        <v>31128.41</v>
      </c>
    </row>
    <row r="157" spans="1:4" x14ac:dyDescent="0.35">
      <c r="A157" t="s">
        <v>60</v>
      </c>
      <c r="B157">
        <v>2023</v>
      </c>
      <c r="C157" t="s">
        <v>50</v>
      </c>
      <c r="D157">
        <v>14413.067900000007</v>
      </c>
    </row>
    <row r="158" spans="1:4" x14ac:dyDescent="0.35">
      <c r="A158" t="s">
        <v>60</v>
      </c>
      <c r="B158">
        <v>2023</v>
      </c>
      <c r="C158" t="s">
        <v>47</v>
      </c>
      <c r="D158">
        <v>14035.928700000002</v>
      </c>
    </row>
    <row r="159" spans="1:4" x14ac:dyDescent="0.35">
      <c r="A159" t="s">
        <v>60</v>
      </c>
      <c r="B159">
        <v>2023</v>
      </c>
      <c r="C159" t="s">
        <v>48</v>
      </c>
      <c r="D159">
        <v>4789.7879000000003</v>
      </c>
    </row>
    <row r="160" spans="1:4" x14ac:dyDescent="0.35">
      <c r="A160" t="s">
        <v>60</v>
      </c>
      <c r="B160">
        <v>2022</v>
      </c>
      <c r="C160" t="s">
        <v>49</v>
      </c>
      <c r="D160">
        <v>14794.253799999999</v>
      </c>
    </row>
    <row r="161" spans="1:4" x14ac:dyDescent="0.35">
      <c r="A161" t="s">
        <v>60</v>
      </c>
      <c r="B161">
        <v>2022</v>
      </c>
      <c r="C161" t="s">
        <v>50</v>
      </c>
      <c r="D161">
        <v>8737</v>
      </c>
    </row>
    <row r="162" spans="1:4" x14ac:dyDescent="0.35">
      <c r="A162" t="s">
        <v>60</v>
      </c>
      <c r="B162">
        <v>2022</v>
      </c>
      <c r="C162" t="s">
        <v>47</v>
      </c>
      <c r="D162">
        <v>8128.7815000000001</v>
      </c>
    </row>
    <row r="163" spans="1:4" x14ac:dyDescent="0.35">
      <c r="A163" t="s">
        <v>60</v>
      </c>
      <c r="B163">
        <v>2022</v>
      </c>
      <c r="C163" t="s">
        <v>48</v>
      </c>
      <c r="D163">
        <v>1702.1829999999998</v>
      </c>
    </row>
    <row r="164" spans="1:4" x14ac:dyDescent="0.35">
      <c r="A164" t="s">
        <v>60</v>
      </c>
      <c r="B164">
        <v>2021</v>
      </c>
      <c r="C164" t="s">
        <v>49</v>
      </c>
      <c r="D164">
        <v>12626.0761</v>
      </c>
    </row>
    <row r="165" spans="1:4" x14ac:dyDescent="0.35">
      <c r="A165" t="s">
        <v>60</v>
      </c>
      <c r="B165">
        <v>2021</v>
      </c>
      <c r="C165" t="s">
        <v>50</v>
      </c>
      <c r="D165">
        <v>10722.03</v>
      </c>
    </row>
    <row r="166" spans="1:4" x14ac:dyDescent="0.35">
      <c r="A166" t="s">
        <v>60</v>
      </c>
      <c r="B166">
        <v>2021</v>
      </c>
      <c r="C166" t="s">
        <v>47</v>
      </c>
      <c r="D166">
        <v>104.81310000000001</v>
      </c>
    </row>
    <row r="167" spans="1:4" x14ac:dyDescent="0.35">
      <c r="A167" t="s">
        <v>60</v>
      </c>
      <c r="B167">
        <v>2021</v>
      </c>
      <c r="C167" t="s">
        <v>48</v>
      </c>
      <c r="D167">
        <v>1515.037</v>
      </c>
    </row>
    <row r="168" spans="1:4" x14ac:dyDescent="0.35">
      <c r="A168" t="s">
        <v>60</v>
      </c>
      <c r="B168">
        <v>2020</v>
      </c>
      <c r="C168" t="s">
        <v>49</v>
      </c>
      <c r="D168">
        <v>5652.4045000000006</v>
      </c>
    </row>
    <row r="169" spans="1:4" x14ac:dyDescent="0.35">
      <c r="A169" t="s">
        <v>60</v>
      </c>
      <c r="B169">
        <v>2020</v>
      </c>
      <c r="C169" t="s">
        <v>50</v>
      </c>
      <c r="D169">
        <v>0</v>
      </c>
    </row>
    <row r="170" spans="1:4" x14ac:dyDescent="0.35">
      <c r="A170" t="s">
        <v>60</v>
      </c>
      <c r="B170">
        <v>2020</v>
      </c>
      <c r="C170" t="s">
        <v>47</v>
      </c>
      <c r="D170">
        <v>0</v>
      </c>
    </row>
    <row r="171" spans="1:4" x14ac:dyDescent="0.35">
      <c r="A171" t="s">
        <v>60</v>
      </c>
      <c r="B171">
        <v>2020</v>
      </c>
      <c r="C171" t="s">
        <v>48</v>
      </c>
      <c r="D171">
        <v>0</v>
      </c>
    </row>
    <row r="172" spans="1:4" x14ac:dyDescent="0.35">
      <c r="A172" t="s">
        <v>60</v>
      </c>
      <c r="B172">
        <v>2019</v>
      </c>
      <c r="C172" t="s">
        <v>49</v>
      </c>
      <c r="D172">
        <v>0</v>
      </c>
    </row>
    <row r="173" spans="1:4" x14ac:dyDescent="0.35">
      <c r="A173" t="s">
        <v>9</v>
      </c>
      <c r="B173">
        <v>2024</v>
      </c>
      <c r="C173" t="s">
        <v>47</v>
      </c>
      <c r="D173">
        <v>20768</v>
      </c>
    </row>
    <row r="174" spans="1:4" x14ac:dyDescent="0.35">
      <c r="A174" t="s">
        <v>9</v>
      </c>
      <c r="B174">
        <v>2024</v>
      </c>
      <c r="C174" t="s">
        <v>48</v>
      </c>
      <c r="D174">
        <v>31100.539000000001</v>
      </c>
    </row>
    <row r="175" spans="1:4" x14ac:dyDescent="0.35">
      <c r="A175" t="s">
        <v>9</v>
      </c>
      <c r="B175">
        <v>2023</v>
      </c>
      <c r="C175" t="s">
        <v>49</v>
      </c>
      <c r="D175">
        <v>6472.8858</v>
      </c>
    </row>
    <row r="176" spans="1:4" x14ac:dyDescent="0.35">
      <c r="A176" t="s">
        <v>9</v>
      </c>
      <c r="B176">
        <v>2023</v>
      </c>
      <c r="C176" t="s">
        <v>50</v>
      </c>
      <c r="D176">
        <v>16552.8963</v>
      </c>
    </row>
    <row r="177" spans="1:4" x14ac:dyDescent="0.35">
      <c r="A177" t="s">
        <v>9</v>
      </c>
      <c r="B177">
        <v>2023</v>
      </c>
      <c r="C177" t="s">
        <v>47</v>
      </c>
      <c r="D177">
        <v>14373.654</v>
      </c>
    </row>
    <row r="178" spans="1:4" x14ac:dyDescent="0.35">
      <c r="A178" t="s">
        <v>9</v>
      </c>
      <c r="B178">
        <v>2023</v>
      </c>
      <c r="C178" t="s">
        <v>48</v>
      </c>
      <c r="D178">
        <v>18332.8007</v>
      </c>
    </row>
    <row r="179" spans="1:4" x14ac:dyDescent="0.35">
      <c r="A179" t="s">
        <v>9</v>
      </c>
      <c r="B179">
        <v>2022</v>
      </c>
      <c r="C179" t="s">
        <v>49</v>
      </c>
      <c r="D179">
        <v>16791.962600000003</v>
      </c>
    </row>
    <row r="180" spans="1:4" x14ac:dyDescent="0.35">
      <c r="A180" t="s">
        <v>9</v>
      </c>
      <c r="B180">
        <v>2022</v>
      </c>
      <c r="C180" t="s">
        <v>50</v>
      </c>
      <c r="D180">
        <v>41282.645299999996</v>
      </c>
    </row>
    <row r="181" spans="1:4" x14ac:dyDescent="0.35">
      <c r="A181" t="s">
        <v>9</v>
      </c>
      <c r="B181">
        <v>2022</v>
      </c>
      <c r="C181" t="s">
        <v>47</v>
      </c>
      <c r="D181">
        <v>49199.5023</v>
      </c>
    </row>
    <row r="182" spans="1:4" x14ac:dyDescent="0.35">
      <c r="A182" t="s">
        <v>9</v>
      </c>
      <c r="B182">
        <v>2022</v>
      </c>
      <c r="C182" t="s">
        <v>48</v>
      </c>
      <c r="D182">
        <v>52368.608</v>
      </c>
    </row>
    <row r="183" spans="1:4" x14ac:dyDescent="0.35">
      <c r="A183" t="s">
        <v>9</v>
      </c>
      <c r="B183">
        <v>2021</v>
      </c>
      <c r="C183" t="s">
        <v>49</v>
      </c>
      <c r="D183">
        <v>22824.4915</v>
      </c>
    </row>
    <row r="184" spans="1:4" x14ac:dyDescent="0.35">
      <c r="A184" t="s">
        <v>9</v>
      </c>
      <c r="B184">
        <v>2021</v>
      </c>
      <c r="C184" t="s">
        <v>50</v>
      </c>
      <c r="D184">
        <v>48242.886900000005</v>
      </c>
    </row>
    <row r="185" spans="1:4" x14ac:dyDescent="0.35">
      <c r="A185" t="s">
        <v>9</v>
      </c>
      <c r="B185">
        <v>2021</v>
      </c>
      <c r="C185" t="s">
        <v>47</v>
      </c>
      <c r="D185">
        <v>51847.449000000001</v>
      </c>
    </row>
    <row r="186" spans="1:4" x14ac:dyDescent="0.35">
      <c r="A186" t="s">
        <v>9</v>
      </c>
      <c r="B186">
        <v>2021</v>
      </c>
      <c r="C186" t="s">
        <v>48</v>
      </c>
      <c r="D186">
        <v>53540.885999999999</v>
      </c>
    </row>
    <row r="187" spans="1:4" x14ac:dyDescent="0.35">
      <c r="A187" t="s">
        <v>9</v>
      </c>
      <c r="B187">
        <v>2020</v>
      </c>
      <c r="C187" t="s">
        <v>49</v>
      </c>
      <c r="D187">
        <v>25418.166800000003</v>
      </c>
    </row>
    <row r="188" spans="1:4" x14ac:dyDescent="0.35">
      <c r="A188" t="s">
        <v>9</v>
      </c>
      <c r="B188">
        <v>2020</v>
      </c>
      <c r="C188" t="s">
        <v>50</v>
      </c>
      <c r="D188">
        <v>32026.7058</v>
      </c>
    </row>
    <row r="189" spans="1:4" x14ac:dyDescent="0.35">
      <c r="A189" t="s">
        <v>9</v>
      </c>
      <c r="B189">
        <v>2020</v>
      </c>
      <c r="C189" t="s">
        <v>47</v>
      </c>
      <c r="D189">
        <v>41945.559500000003</v>
      </c>
    </row>
    <row r="190" spans="1:4" x14ac:dyDescent="0.35">
      <c r="A190" t="s">
        <v>9</v>
      </c>
      <c r="B190">
        <v>2020</v>
      </c>
      <c r="C190" t="s">
        <v>48</v>
      </c>
      <c r="D190">
        <v>50854.560299999997</v>
      </c>
    </row>
    <row r="191" spans="1:4" x14ac:dyDescent="0.35">
      <c r="A191" t="s">
        <v>9</v>
      </c>
      <c r="B191">
        <v>2019</v>
      </c>
      <c r="C191" t="s">
        <v>49</v>
      </c>
      <c r="D191">
        <v>40509.252099999962</v>
      </c>
    </row>
    <row r="192" spans="1:4" x14ac:dyDescent="0.35">
      <c r="A192" t="s">
        <v>9</v>
      </c>
      <c r="B192">
        <v>2019</v>
      </c>
      <c r="C192" t="s">
        <v>50</v>
      </c>
      <c r="D192">
        <v>37187.953199999953</v>
      </c>
    </row>
    <row r="193" spans="1:4" x14ac:dyDescent="0.35">
      <c r="A193" t="s">
        <v>9</v>
      </c>
      <c r="B193">
        <v>2019</v>
      </c>
      <c r="C193" t="s">
        <v>47</v>
      </c>
      <c r="D193">
        <v>24249.874099999954</v>
      </c>
    </row>
    <row r="194" spans="1:4" x14ac:dyDescent="0.35">
      <c r="A194" t="s">
        <v>9</v>
      </c>
      <c r="B194">
        <v>2019</v>
      </c>
      <c r="C194" t="s">
        <v>48</v>
      </c>
      <c r="D194">
        <v>59706.752</v>
      </c>
    </row>
    <row r="195" spans="1:4" x14ac:dyDescent="0.35">
      <c r="A195" t="s">
        <v>9</v>
      </c>
      <c r="B195">
        <v>2018</v>
      </c>
      <c r="C195" t="s">
        <v>49</v>
      </c>
      <c r="D195">
        <v>59328.58110000001</v>
      </c>
    </row>
    <row r="196" spans="1:4" x14ac:dyDescent="0.35">
      <c r="A196" t="s">
        <v>9</v>
      </c>
      <c r="B196">
        <v>2018</v>
      </c>
      <c r="C196" t="s">
        <v>50</v>
      </c>
      <c r="D196">
        <v>41388.783199999998</v>
      </c>
    </row>
    <row r="197" spans="1:4" x14ac:dyDescent="0.35">
      <c r="A197" t="s">
        <v>9</v>
      </c>
      <c r="B197">
        <v>2018</v>
      </c>
      <c r="C197" t="s">
        <v>47</v>
      </c>
      <c r="D197">
        <v>22075.266</v>
      </c>
    </row>
    <row r="198" spans="1:4" x14ac:dyDescent="0.35">
      <c r="A198" t="s">
        <v>9</v>
      </c>
      <c r="B198">
        <v>2018</v>
      </c>
      <c r="C198" t="s">
        <v>48</v>
      </c>
      <c r="D198">
        <v>52374.374000000003</v>
      </c>
    </row>
    <row r="199" spans="1:4" x14ac:dyDescent="0.35">
      <c r="A199" t="s">
        <v>9</v>
      </c>
      <c r="B199">
        <v>2017</v>
      </c>
      <c r="C199" t="s">
        <v>49</v>
      </c>
      <c r="D199">
        <v>51759.322800000009</v>
      </c>
    </row>
    <row r="200" spans="1:4" x14ac:dyDescent="0.35">
      <c r="A200" t="s">
        <v>9</v>
      </c>
      <c r="B200">
        <v>2017</v>
      </c>
      <c r="C200" t="s">
        <v>50</v>
      </c>
      <c r="D200">
        <v>24639.859599999996</v>
      </c>
    </row>
    <row r="201" spans="1:4" x14ac:dyDescent="0.35">
      <c r="A201" t="s">
        <v>9</v>
      </c>
      <c r="B201">
        <v>2017</v>
      </c>
      <c r="C201" t="s">
        <v>47</v>
      </c>
      <c r="D201">
        <v>14467.784299999998</v>
      </c>
    </row>
    <row r="202" spans="1:4" x14ac:dyDescent="0.35">
      <c r="A202" t="s">
        <v>9</v>
      </c>
      <c r="B202">
        <v>2017</v>
      </c>
      <c r="C202" t="s">
        <v>48</v>
      </c>
      <c r="D202">
        <v>35214.272799999999</v>
      </c>
    </row>
    <row r="203" spans="1:4" x14ac:dyDescent="0.35">
      <c r="A203" t="s">
        <v>9</v>
      </c>
      <c r="B203">
        <v>2016</v>
      </c>
      <c r="C203" t="s">
        <v>49</v>
      </c>
      <c r="D203">
        <v>44841.315738264042</v>
      </c>
    </row>
    <row r="204" spans="1:4" x14ac:dyDescent="0.35">
      <c r="A204" t="s">
        <v>9</v>
      </c>
      <c r="B204">
        <v>2016</v>
      </c>
      <c r="C204" t="s">
        <v>50</v>
      </c>
      <c r="D204">
        <v>40744.873</v>
      </c>
    </row>
    <row r="205" spans="1:4" x14ac:dyDescent="0.35">
      <c r="A205" t="s">
        <v>9</v>
      </c>
      <c r="B205">
        <v>2016</v>
      </c>
      <c r="C205" t="s">
        <v>47</v>
      </c>
      <c r="D205">
        <v>19472.57</v>
      </c>
    </row>
    <row r="206" spans="1:4" x14ac:dyDescent="0.35">
      <c r="A206" t="s">
        <v>9</v>
      </c>
      <c r="B206">
        <v>2016</v>
      </c>
      <c r="C206" t="s">
        <v>48</v>
      </c>
      <c r="D206">
        <v>43786</v>
      </c>
    </row>
    <row r="207" spans="1:4" x14ac:dyDescent="0.35">
      <c r="A207" t="s">
        <v>9</v>
      </c>
      <c r="B207">
        <v>2015</v>
      </c>
      <c r="C207" t="s">
        <v>49</v>
      </c>
      <c r="D207">
        <v>26976.93</v>
      </c>
    </row>
    <row r="208" spans="1:4" x14ac:dyDescent="0.35">
      <c r="A208" t="s">
        <v>9</v>
      </c>
      <c r="B208">
        <v>2015</v>
      </c>
      <c r="C208" t="s">
        <v>50</v>
      </c>
      <c r="D208">
        <v>49482.002225806456</v>
      </c>
    </row>
    <row r="209" spans="1:4" x14ac:dyDescent="0.35">
      <c r="A209" t="s">
        <v>9</v>
      </c>
      <c r="B209">
        <v>2015</v>
      </c>
      <c r="C209" t="s">
        <v>47</v>
      </c>
      <c r="D209">
        <v>24907.847161290323</v>
      </c>
    </row>
    <row r="210" spans="1:4" x14ac:dyDescent="0.35">
      <c r="A210" t="s">
        <v>9</v>
      </c>
      <c r="B210">
        <v>2015</v>
      </c>
      <c r="C210" t="s">
        <v>48</v>
      </c>
      <c r="D210">
        <v>62918.902000000002</v>
      </c>
    </row>
    <row r="211" spans="1:4" x14ac:dyDescent="0.35">
      <c r="A211" t="s">
        <v>9</v>
      </c>
      <c r="B211">
        <v>2014</v>
      </c>
      <c r="C211" t="s">
        <v>49</v>
      </c>
      <c r="D211">
        <v>52968.670000000006</v>
      </c>
    </row>
    <row r="212" spans="1:4" x14ac:dyDescent="0.35">
      <c r="A212" t="s">
        <v>9</v>
      </c>
      <c r="B212">
        <v>2014</v>
      </c>
      <c r="C212" t="s">
        <v>50</v>
      </c>
      <c r="D212">
        <v>62683.794999999998</v>
      </c>
    </row>
    <row r="213" spans="1:4" x14ac:dyDescent="0.35">
      <c r="A213" t="s">
        <v>9</v>
      </c>
      <c r="B213">
        <v>2014</v>
      </c>
      <c r="C213" t="s">
        <v>47</v>
      </c>
      <c r="D213">
        <v>30837.800461736046</v>
      </c>
    </row>
    <row r="214" spans="1:4" x14ac:dyDescent="0.35">
      <c r="A214" t="s">
        <v>9</v>
      </c>
      <c r="B214">
        <v>2014</v>
      </c>
      <c r="C214" t="s">
        <v>48</v>
      </c>
      <c r="D214">
        <v>56731.672000000006</v>
      </c>
    </row>
    <row r="215" spans="1:4" x14ac:dyDescent="0.35">
      <c r="A215" t="s">
        <v>9</v>
      </c>
      <c r="B215">
        <v>2013</v>
      </c>
      <c r="C215" t="s">
        <v>49</v>
      </c>
      <c r="D215">
        <v>46952.060000000005</v>
      </c>
    </row>
    <row r="216" spans="1:4" x14ac:dyDescent="0.35">
      <c r="A216" t="s">
        <v>9</v>
      </c>
      <c r="B216">
        <v>2013</v>
      </c>
      <c r="C216" t="s">
        <v>50</v>
      </c>
      <c r="D216">
        <v>27150.719000000001</v>
      </c>
    </row>
    <row r="217" spans="1:4" x14ac:dyDescent="0.35">
      <c r="A217" t="s">
        <v>9</v>
      </c>
      <c r="B217">
        <v>2013</v>
      </c>
      <c r="C217" t="s">
        <v>47</v>
      </c>
      <c r="D217">
        <v>19204.106399999997</v>
      </c>
    </row>
    <row r="218" spans="1:4" x14ac:dyDescent="0.35">
      <c r="A218" t="s">
        <v>9</v>
      </c>
      <c r="B218">
        <v>2013</v>
      </c>
      <c r="C218" t="s">
        <v>48</v>
      </c>
      <c r="D218">
        <v>23119.449399999994</v>
      </c>
    </row>
    <row r="219" spans="1:4" x14ac:dyDescent="0.35">
      <c r="A219" t="s">
        <v>9</v>
      </c>
      <c r="B219">
        <v>2012</v>
      </c>
      <c r="C219" t="s">
        <v>49</v>
      </c>
      <c r="D219">
        <v>22966.55</v>
      </c>
    </row>
    <row r="220" spans="1:4" x14ac:dyDescent="0.35">
      <c r="A220" t="s">
        <v>9</v>
      </c>
      <c r="B220">
        <v>2012</v>
      </c>
      <c r="C220" t="s">
        <v>50</v>
      </c>
      <c r="D220">
        <v>24488.454000000002</v>
      </c>
    </row>
    <row r="221" spans="1:4" x14ac:dyDescent="0.35">
      <c r="A221" t="s">
        <v>9</v>
      </c>
      <c r="B221">
        <v>2012</v>
      </c>
      <c r="C221" t="s">
        <v>47</v>
      </c>
      <c r="D221">
        <v>11801</v>
      </c>
    </row>
    <row r="222" spans="1:4" x14ac:dyDescent="0.35">
      <c r="A222" t="s">
        <v>9</v>
      </c>
      <c r="B222">
        <v>2012</v>
      </c>
      <c r="C222" t="s">
        <v>48</v>
      </c>
      <c r="D222">
        <v>26057.49</v>
      </c>
    </row>
    <row r="223" spans="1:4" x14ac:dyDescent="0.35">
      <c r="A223" t="s">
        <v>9</v>
      </c>
      <c r="B223">
        <v>2011</v>
      </c>
      <c r="C223" t="s">
        <v>49</v>
      </c>
      <c r="D223">
        <v>15282.25</v>
      </c>
    </row>
    <row r="224" spans="1:4" x14ac:dyDescent="0.35">
      <c r="A224" t="s">
        <v>9</v>
      </c>
      <c r="B224">
        <v>2011</v>
      </c>
      <c r="C224" t="s">
        <v>50</v>
      </c>
      <c r="D224">
        <v>12466.64</v>
      </c>
    </row>
    <row r="225" spans="1:4" x14ac:dyDescent="0.35">
      <c r="A225" t="s">
        <v>9</v>
      </c>
      <c r="B225">
        <v>2011</v>
      </c>
      <c r="C225" t="s">
        <v>47</v>
      </c>
      <c r="D225">
        <v>6654.46</v>
      </c>
    </row>
    <row r="226" spans="1:4" x14ac:dyDescent="0.35">
      <c r="A226" t="s">
        <v>9</v>
      </c>
      <c r="B226">
        <v>2011</v>
      </c>
      <c r="C226" t="s">
        <v>48</v>
      </c>
      <c r="D226">
        <v>23540.41</v>
      </c>
    </row>
    <row r="227" spans="1:4" x14ac:dyDescent="0.35">
      <c r="A227" t="s">
        <v>9</v>
      </c>
      <c r="B227">
        <v>2010</v>
      </c>
      <c r="C227" t="s">
        <v>49</v>
      </c>
      <c r="D227">
        <v>24679.47</v>
      </c>
    </row>
    <row r="228" spans="1:4" x14ac:dyDescent="0.35">
      <c r="A228" t="s">
        <v>9</v>
      </c>
      <c r="B228">
        <v>2010</v>
      </c>
      <c r="C228" t="s">
        <v>50</v>
      </c>
      <c r="D228">
        <v>23512.175999999999</v>
      </c>
    </row>
    <row r="229" spans="1:4" x14ac:dyDescent="0.35">
      <c r="A229" t="s">
        <v>9</v>
      </c>
      <c r="B229">
        <v>2010</v>
      </c>
      <c r="C229" t="s">
        <v>47</v>
      </c>
      <c r="D229">
        <v>9829.1630000000005</v>
      </c>
    </row>
    <row r="230" spans="1:4" x14ac:dyDescent="0.35">
      <c r="A230" t="s">
        <v>9</v>
      </c>
      <c r="B230">
        <v>2010</v>
      </c>
      <c r="C230" t="s">
        <v>48</v>
      </c>
      <c r="D230">
        <v>22293.73</v>
      </c>
    </row>
    <row r="231" spans="1:4" x14ac:dyDescent="0.35">
      <c r="A231" t="s">
        <v>9</v>
      </c>
      <c r="B231">
        <v>2009</v>
      </c>
      <c r="C231" t="s">
        <v>49</v>
      </c>
      <c r="D231">
        <v>22445.133999999998</v>
      </c>
    </row>
    <row r="232" spans="1:4" x14ac:dyDescent="0.35">
      <c r="A232" t="s">
        <v>9</v>
      </c>
      <c r="B232">
        <v>2009</v>
      </c>
      <c r="C232" t="s">
        <v>50</v>
      </c>
      <c r="D232">
        <v>25018.971000000001</v>
      </c>
    </row>
    <row r="233" spans="1:4" x14ac:dyDescent="0.35">
      <c r="A233" t="s">
        <v>9</v>
      </c>
      <c r="B233">
        <v>2009</v>
      </c>
      <c r="C233" t="s">
        <v>47</v>
      </c>
      <c r="D233">
        <v>14481.102999999999</v>
      </c>
    </row>
    <row r="234" spans="1:4" x14ac:dyDescent="0.35">
      <c r="A234" t="s">
        <v>9</v>
      </c>
      <c r="B234">
        <v>2009</v>
      </c>
      <c r="C234" t="s">
        <v>48</v>
      </c>
      <c r="D234">
        <v>25905.311000000002</v>
      </c>
    </row>
    <row r="235" spans="1:4" x14ac:dyDescent="0.35">
      <c r="A235" t="s">
        <v>9</v>
      </c>
      <c r="B235">
        <v>2008</v>
      </c>
      <c r="C235" t="s">
        <v>49</v>
      </c>
      <c r="D235">
        <v>20498.37</v>
      </c>
    </row>
    <row r="236" spans="1:4" x14ac:dyDescent="0.35">
      <c r="A236" t="s">
        <v>9</v>
      </c>
      <c r="B236">
        <v>2008</v>
      </c>
      <c r="C236" t="s">
        <v>50</v>
      </c>
      <c r="D236">
        <v>19996</v>
      </c>
    </row>
    <row r="237" spans="1:4" x14ac:dyDescent="0.35">
      <c r="A237" t="s">
        <v>9</v>
      </c>
      <c r="B237">
        <v>2008</v>
      </c>
      <c r="C237" t="s">
        <v>47</v>
      </c>
      <c r="D237">
        <v>4149.0240000000003</v>
      </c>
    </row>
    <row r="238" spans="1:4" x14ac:dyDescent="0.35">
      <c r="A238" t="s">
        <v>9</v>
      </c>
      <c r="B238">
        <v>2008</v>
      </c>
      <c r="C238" t="s">
        <v>48</v>
      </c>
      <c r="D238">
        <v>10472.6247</v>
      </c>
    </row>
    <row r="239" spans="1:4" x14ac:dyDescent="0.35">
      <c r="A239" t="s">
        <v>10</v>
      </c>
      <c r="B239">
        <v>2024</v>
      </c>
      <c r="C239" t="s">
        <v>47</v>
      </c>
      <c r="D239">
        <v>1852.5060399999959</v>
      </c>
    </row>
    <row r="240" spans="1:4" x14ac:dyDescent="0.35">
      <c r="A240" t="s">
        <v>10</v>
      </c>
      <c r="B240">
        <v>2024</v>
      </c>
      <c r="C240" t="s">
        <v>48</v>
      </c>
      <c r="D240">
        <v>3671.1390000000001</v>
      </c>
    </row>
    <row r="241" spans="1:4" x14ac:dyDescent="0.35">
      <c r="A241" t="s">
        <v>10</v>
      </c>
      <c r="B241">
        <v>2023</v>
      </c>
      <c r="C241" t="s">
        <v>49</v>
      </c>
      <c r="D241">
        <v>1660.9870000000001</v>
      </c>
    </row>
    <row r="242" spans="1:4" x14ac:dyDescent="0.35">
      <c r="A242" t="s">
        <v>10</v>
      </c>
      <c r="B242">
        <v>2023</v>
      </c>
      <c r="C242" t="s">
        <v>50</v>
      </c>
      <c r="D242">
        <v>2067.8881600000022</v>
      </c>
    </row>
    <row r="243" spans="1:4" x14ac:dyDescent="0.35">
      <c r="A243" t="s">
        <v>10</v>
      </c>
      <c r="B243">
        <v>2023</v>
      </c>
      <c r="C243" t="s">
        <v>47</v>
      </c>
      <c r="D243">
        <v>3269.7750000000001</v>
      </c>
    </row>
    <row r="244" spans="1:4" x14ac:dyDescent="0.35">
      <c r="A244" t="s">
        <v>10</v>
      </c>
      <c r="B244">
        <v>2023</v>
      </c>
      <c r="C244" t="s">
        <v>48</v>
      </c>
      <c r="D244">
        <v>2642.9761800000001</v>
      </c>
    </row>
    <row r="245" spans="1:4" x14ac:dyDescent="0.35">
      <c r="A245" t="s">
        <v>10</v>
      </c>
      <c r="B245">
        <v>2022</v>
      </c>
      <c r="C245" t="s">
        <v>49</v>
      </c>
      <c r="D245">
        <v>1286.19</v>
      </c>
    </row>
    <row r="246" spans="1:4" x14ac:dyDescent="0.35">
      <c r="A246" t="s">
        <v>10</v>
      </c>
      <c r="B246">
        <v>2022</v>
      </c>
      <c r="C246" t="s">
        <v>50</v>
      </c>
      <c r="D246">
        <v>1716.433</v>
      </c>
    </row>
    <row r="247" spans="1:4" x14ac:dyDescent="0.35">
      <c r="A247" t="s">
        <v>10</v>
      </c>
      <c r="B247">
        <v>2022</v>
      </c>
      <c r="C247" t="s">
        <v>47</v>
      </c>
      <c r="D247">
        <v>0</v>
      </c>
    </row>
    <row r="248" spans="1:4" x14ac:dyDescent="0.35">
      <c r="A248" t="s">
        <v>10</v>
      </c>
      <c r="B248">
        <v>2022</v>
      </c>
      <c r="C248" t="s">
        <v>48</v>
      </c>
      <c r="D248">
        <v>0</v>
      </c>
    </row>
    <row r="249" spans="1:4" x14ac:dyDescent="0.35">
      <c r="A249" t="s">
        <v>10</v>
      </c>
      <c r="B249">
        <v>2021</v>
      </c>
      <c r="C249" t="s">
        <v>49</v>
      </c>
      <c r="D249">
        <v>0.1</v>
      </c>
    </row>
    <row r="250" spans="1:4" x14ac:dyDescent="0.35">
      <c r="A250" t="s">
        <v>10</v>
      </c>
      <c r="B250">
        <v>2021</v>
      </c>
      <c r="C250" t="s">
        <v>50</v>
      </c>
      <c r="D250">
        <v>0.127</v>
      </c>
    </row>
    <row r="251" spans="1:4" x14ac:dyDescent="0.35">
      <c r="A251" t="s">
        <v>10</v>
      </c>
      <c r="B251">
        <v>2021</v>
      </c>
      <c r="C251" t="s">
        <v>47</v>
      </c>
      <c r="D251">
        <v>4.1360000000000001</v>
      </c>
    </row>
    <row r="252" spans="1:4" x14ac:dyDescent="0.35">
      <c r="A252" t="s">
        <v>10</v>
      </c>
      <c r="B252">
        <v>2021</v>
      </c>
      <c r="C252" t="s">
        <v>48</v>
      </c>
      <c r="D252">
        <v>130.08099999999999</v>
      </c>
    </row>
    <row r="253" spans="1:4" x14ac:dyDescent="0.35">
      <c r="A253" t="s">
        <v>10</v>
      </c>
      <c r="B253">
        <v>2020</v>
      </c>
      <c r="C253" t="s">
        <v>49</v>
      </c>
      <c r="D253">
        <v>235.79300000000003</v>
      </c>
    </row>
    <row r="254" spans="1:4" x14ac:dyDescent="0.35">
      <c r="A254" t="s">
        <v>10</v>
      </c>
      <c r="B254">
        <v>2020</v>
      </c>
      <c r="C254" t="s">
        <v>50</v>
      </c>
      <c r="D254">
        <v>1957.806</v>
      </c>
    </row>
    <row r="255" spans="1:4" x14ac:dyDescent="0.35">
      <c r="A255" t="s">
        <v>10</v>
      </c>
      <c r="B255">
        <v>2020</v>
      </c>
      <c r="C255" t="s">
        <v>47</v>
      </c>
      <c r="D255">
        <v>1378.2739999999999</v>
      </c>
    </row>
    <row r="256" spans="1:4" x14ac:dyDescent="0.35">
      <c r="A256" t="s">
        <v>10</v>
      </c>
      <c r="B256">
        <v>2020</v>
      </c>
      <c r="C256" t="s">
        <v>48</v>
      </c>
      <c r="D256">
        <v>3961.931</v>
      </c>
    </row>
    <row r="257" spans="1:4" x14ac:dyDescent="0.35">
      <c r="A257" t="s">
        <v>10</v>
      </c>
      <c r="B257">
        <v>2019</v>
      </c>
      <c r="C257" t="s">
        <v>49</v>
      </c>
      <c r="D257">
        <v>1601.3140000000001</v>
      </c>
    </row>
    <row r="258" spans="1:4" x14ac:dyDescent="0.35">
      <c r="A258" t="s">
        <v>10</v>
      </c>
      <c r="B258">
        <v>2019</v>
      </c>
      <c r="C258" t="s">
        <v>50</v>
      </c>
      <c r="D258">
        <v>2674</v>
      </c>
    </row>
    <row r="259" spans="1:4" x14ac:dyDescent="0.35">
      <c r="A259" t="s">
        <v>10</v>
      </c>
      <c r="B259">
        <v>2019</v>
      </c>
      <c r="C259" t="s">
        <v>47</v>
      </c>
      <c r="D259">
        <v>3204</v>
      </c>
    </row>
    <row r="260" spans="1:4" x14ac:dyDescent="0.35">
      <c r="A260" t="s">
        <v>10</v>
      </c>
      <c r="B260">
        <v>2019</v>
      </c>
      <c r="C260" t="s">
        <v>48</v>
      </c>
      <c r="D260">
        <v>0</v>
      </c>
    </row>
    <row r="261" spans="1:4" x14ac:dyDescent="0.35">
      <c r="A261" t="s">
        <v>10</v>
      </c>
      <c r="B261">
        <v>2018</v>
      </c>
      <c r="C261" t="s">
        <v>49</v>
      </c>
      <c r="D261">
        <v>842.79200000000003</v>
      </c>
    </row>
    <row r="262" spans="1:4" x14ac:dyDescent="0.35">
      <c r="A262" t="s">
        <v>10</v>
      </c>
      <c r="B262">
        <v>2018</v>
      </c>
      <c r="C262" t="s">
        <v>50</v>
      </c>
      <c r="D262">
        <v>1258.6020000000001</v>
      </c>
    </row>
    <row r="263" spans="1:4" x14ac:dyDescent="0.35">
      <c r="A263" t="s">
        <v>10</v>
      </c>
      <c r="B263">
        <v>2018</v>
      </c>
      <c r="C263" t="s">
        <v>47</v>
      </c>
      <c r="D263">
        <v>1609.047</v>
      </c>
    </row>
    <row r="264" spans="1:4" x14ac:dyDescent="0.35">
      <c r="A264" t="s">
        <v>10</v>
      </c>
      <c r="B264">
        <v>2018</v>
      </c>
      <c r="C264" t="s">
        <v>48</v>
      </c>
      <c r="D264">
        <v>1989.287</v>
      </c>
    </row>
    <row r="265" spans="1:4" x14ac:dyDescent="0.35">
      <c r="A265" t="s">
        <v>10</v>
      </c>
      <c r="B265">
        <v>2017</v>
      </c>
      <c r="C265" t="s">
        <v>49</v>
      </c>
      <c r="D265">
        <v>910.34700000000009</v>
      </c>
    </row>
    <row r="266" spans="1:4" x14ac:dyDescent="0.35">
      <c r="A266" t="s">
        <v>10</v>
      </c>
      <c r="B266">
        <v>2017</v>
      </c>
      <c r="C266" t="s">
        <v>50</v>
      </c>
      <c r="D266">
        <v>1948.4420600000049</v>
      </c>
    </row>
    <row r="267" spans="1:4" x14ac:dyDescent="0.35">
      <c r="A267" t="s">
        <v>10</v>
      </c>
      <c r="B267">
        <v>2017</v>
      </c>
      <c r="C267" t="s">
        <v>47</v>
      </c>
      <c r="D267">
        <v>2232.6800000000003</v>
      </c>
    </row>
    <row r="268" spans="1:4" x14ac:dyDescent="0.35">
      <c r="A268" t="s">
        <v>10</v>
      </c>
      <c r="B268">
        <v>2017</v>
      </c>
      <c r="C268" t="s">
        <v>48</v>
      </c>
      <c r="D268">
        <v>2678.8650000000002</v>
      </c>
    </row>
    <row r="269" spans="1:4" x14ac:dyDescent="0.35">
      <c r="A269" t="s">
        <v>10</v>
      </c>
      <c r="B269">
        <v>2016</v>
      </c>
      <c r="C269" t="s">
        <v>49</v>
      </c>
      <c r="D269">
        <v>1670.991</v>
      </c>
    </row>
    <row r="270" spans="1:4" x14ac:dyDescent="0.35">
      <c r="A270" t="s">
        <v>10</v>
      </c>
      <c r="B270">
        <v>2016</v>
      </c>
      <c r="C270" t="s">
        <v>50</v>
      </c>
      <c r="D270">
        <v>2117.848</v>
      </c>
    </row>
    <row r="271" spans="1:4" x14ac:dyDescent="0.35">
      <c r="A271" t="s">
        <v>10</v>
      </c>
      <c r="B271">
        <v>2016</v>
      </c>
      <c r="C271" t="s">
        <v>47</v>
      </c>
      <c r="D271">
        <v>1934.7600000000002</v>
      </c>
    </row>
    <row r="272" spans="1:4" x14ac:dyDescent="0.35">
      <c r="A272" t="s">
        <v>10</v>
      </c>
      <c r="B272">
        <v>2016</v>
      </c>
      <c r="C272" t="s">
        <v>48</v>
      </c>
      <c r="D272">
        <v>2195</v>
      </c>
    </row>
    <row r="273" spans="1:4" x14ac:dyDescent="0.35">
      <c r="A273" t="s">
        <v>10</v>
      </c>
      <c r="B273">
        <v>2015</v>
      </c>
      <c r="C273" t="s">
        <v>49</v>
      </c>
      <c r="D273">
        <v>1142.2</v>
      </c>
    </row>
    <row r="274" spans="1:4" x14ac:dyDescent="0.35">
      <c r="A274" t="s">
        <v>10</v>
      </c>
      <c r="B274">
        <v>2015</v>
      </c>
      <c r="C274" t="s">
        <v>50</v>
      </c>
      <c r="D274">
        <v>1785.8499354838711</v>
      </c>
    </row>
    <row r="275" spans="1:4" x14ac:dyDescent="0.35">
      <c r="A275" t="s">
        <v>10</v>
      </c>
      <c r="B275">
        <v>2015</v>
      </c>
      <c r="C275" t="s">
        <v>47</v>
      </c>
      <c r="D275">
        <v>2942.3235483870967</v>
      </c>
    </row>
    <row r="276" spans="1:4" x14ac:dyDescent="0.35">
      <c r="A276" t="s">
        <v>10</v>
      </c>
      <c r="B276">
        <v>2015</v>
      </c>
      <c r="C276" t="s">
        <v>48</v>
      </c>
      <c r="D276">
        <v>2784.3999999999996</v>
      </c>
    </row>
    <row r="277" spans="1:4" x14ac:dyDescent="0.35">
      <c r="A277" t="s">
        <v>10</v>
      </c>
      <c r="B277">
        <v>2014</v>
      </c>
      <c r="C277" t="s">
        <v>49</v>
      </c>
      <c r="D277">
        <v>1795.9359999999999</v>
      </c>
    </row>
    <row r="278" spans="1:4" x14ac:dyDescent="0.35">
      <c r="A278" t="s">
        <v>10</v>
      </c>
      <c r="B278">
        <v>2014</v>
      </c>
      <c r="C278" t="s">
        <v>50</v>
      </c>
      <c r="D278">
        <v>3310.518</v>
      </c>
    </row>
    <row r="279" spans="1:4" x14ac:dyDescent="0.35">
      <c r="A279" t="s">
        <v>10</v>
      </c>
      <c r="B279">
        <v>2014</v>
      </c>
      <c r="C279" t="s">
        <v>47</v>
      </c>
      <c r="D279">
        <v>2529.1208999999999</v>
      </c>
    </row>
    <row r="280" spans="1:4" x14ac:dyDescent="0.35">
      <c r="A280" t="s">
        <v>10</v>
      </c>
      <c r="B280">
        <v>2014</v>
      </c>
      <c r="C280" t="s">
        <v>48</v>
      </c>
      <c r="D280">
        <v>2696.4700000000003</v>
      </c>
    </row>
    <row r="281" spans="1:4" x14ac:dyDescent="0.35">
      <c r="A281" t="s">
        <v>10</v>
      </c>
      <c r="B281">
        <v>2013</v>
      </c>
      <c r="C281" t="s">
        <v>49</v>
      </c>
      <c r="D281">
        <v>651.41999999999996</v>
      </c>
    </row>
    <row r="282" spans="1:4" x14ac:dyDescent="0.35">
      <c r="A282" t="s">
        <v>10</v>
      </c>
      <c r="B282">
        <v>2013</v>
      </c>
      <c r="C282" t="s">
        <v>50</v>
      </c>
      <c r="D282">
        <v>2342.3100000000004</v>
      </c>
    </row>
    <row r="283" spans="1:4" x14ac:dyDescent="0.35">
      <c r="A283" t="s">
        <v>10</v>
      </c>
      <c r="B283">
        <v>2013</v>
      </c>
      <c r="C283" t="s">
        <v>47</v>
      </c>
      <c r="D283">
        <v>2855</v>
      </c>
    </row>
    <row r="284" spans="1:4" x14ac:dyDescent="0.35">
      <c r="A284" t="s">
        <v>10</v>
      </c>
      <c r="B284">
        <v>2013</v>
      </c>
      <c r="C284" t="s">
        <v>48</v>
      </c>
      <c r="D284">
        <v>3170.2169999999996</v>
      </c>
    </row>
    <row r="285" spans="1:4" x14ac:dyDescent="0.35">
      <c r="A285" t="s">
        <v>10</v>
      </c>
      <c r="B285">
        <v>2012</v>
      </c>
      <c r="C285" t="s">
        <v>49</v>
      </c>
      <c r="D285">
        <v>785.61</v>
      </c>
    </row>
    <row r="286" spans="1:4" x14ac:dyDescent="0.35">
      <c r="A286" t="s">
        <v>10</v>
      </c>
      <c r="B286">
        <v>2012</v>
      </c>
      <c r="C286" t="s">
        <v>50</v>
      </c>
      <c r="D286">
        <v>1171.7249999999999</v>
      </c>
    </row>
    <row r="287" spans="1:4" x14ac:dyDescent="0.35">
      <c r="A287" t="s">
        <v>10</v>
      </c>
      <c r="B287">
        <v>2012</v>
      </c>
      <c r="C287" t="s">
        <v>47</v>
      </c>
      <c r="D287">
        <v>3009</v>
      </c>
    </row>
    <row r="288" spans="1:4" x14ac:dyDescent="0.35">
      <c r="A288" t="s">
        <v>10</v>
      </c>
      <c r="B288">
        <v>2012</v>
      </c>
      <c r="C288" t="s">
        <v>48</v>
      </c>
      <c r="D288">
        <v>3816</v>
      </c>
    </row>
    <row r="289" spans="1:4" x14ac:dyDescent="0.35">
      <c r="A289" t="s">
        <v>10</v>
      </c>
      <c r="B289">
        <v>2011</v>
      </c>
      <c r="C289" t="s">
        <v>49</v>
      </c>
      <c r="D289">
        <v>1046</v>
      </c>
    </row>
    <row r="290" spans="1:4" x14ac:dyDescent="0.35">
      <c r="A290" t="s">
        <v>10</v>
      </c>
      <c r="B290">
        <v>2011</v>
      </c>
      <c r="C290" t="s">
        <v>50</v>
      </c>
      <c r="D290">
        <v>261</v>
      </c>
    </row>
    <row r="291" spans="1:4" x14ac:dyDescent="0.35">
      <c r="A291" t="s">
        <v>10</v>
      </c>
      <c r="B291">
        <v>2011</v>
      </c>
      <c r="C291" t="s">
        <v>47</v>
      </c>
      <c r="D291">
        <v>142</v>
      </c>
    </row>
    <row r="292" spans="1:4" x14ac:dyDescent="0.35">
      <c r="A292" t="s">
        <v>10</v>
      </c>
      <c r="B292">
        <v>2011</v>
      </c>
      <c r="C292" t="s">
        <v>48</v>
      </c>
      <c r="D292">
        <v>805</v>
      </c>
    </row>
    <row r="293" spans="1:4" x14ac:dyDescent="0.35">
      <c r="A293" t="s">
        <v>10</v>
      </c>
      <c r="B293">
        <v>2010</v>
      </c>
      <c r="C293" t="s">
        <v>49</v>
      </c>
      <c r="D293">
        <v>0</v>
      </c>
    </row>
    <row r="294" spans="1:4" x14ac:dyDescent="0.35">
      <c r="A294" t="s">
        <v>10</v>
      </c>
      <c r="B294">
        <v>2010</v>
      </c>
      <c r="C294" t="s">
        <v>50</v>
      </c>
      <c r="D294">
        <v>1677</v>
      </c>
    </row>
    <row r="295" spans="1:4" x14ac:dyDescent="0.35">
      <c r="A295" t="s">
        <v>10</v>
      </c>
      <c r="B295">
        <v>2010</v>
      </c>
      <c r="C295" t="s">
        <v>47</v>
      </c>
      <c r="D295">
        <v>777</v>
      </c>
    </row>
    <row r="296" spans="1:4" x14ac:dyDescent="0.35">
      <c r="A296" t="s">
        <v>10</v>
      </c>
      <c r="B296">
        <v>2010</v>
      </c>
      <c r="C296" t="s">
        <v>48</v>
      </c>
      <c r="D296">
        <v>2343</v>
      </c>
    </row>
    <row r="297" spans="1:4" x14ac:dyDescent="0.35">
      <c r="A297" t="s">
        <v>10</v>
      </c>
      <c r="B297">
        <v>2009</v>
      </c>
      <c r="C297" t="s">
        <v>49</v>
      </c>
      <c r="D297">
        <v>503</v>
      </c>
    </row>
    <row r="298" spans="1:4" x14ac:dyDescent="0.35">
      <c r="A298" t="s">
        <v>10</v>
      </c>
      <c r="B298">
        <v>2009</v>
      </c>
      <c r="C298" t="s">
        <v>50</v>
      </c>
      <c r="D298">
        <v>1944</v>
      </c>
    </row>
    <row r="299" spans="1:4" x14ac:dyDescent="0.35">
      <c r="A299" t="s">
        <v>11</v>
      </c>
      <c r="B299">
        <v>2024</v>
      </c>
      <c r="C299" t="s">
        <v>47</v>
      </c>
      <c r="D299">
        <v>5917</v>
      </c>
    </row>
    <row r="300" spans="1:4" x14ac:dyDescent="0.35">
      <c r="A300" t="s">
        <v>11</v>
      </c>
      <c r="B300">
        <v>2024</v>
      </c>
      <c r="C300" t="s">
        <v>48</v>
      </c>
      <c r="D300">
        <v>2426.4</v>
      </c>
    </row>
    <row r="301" spans="1:4" x14ac:dyDescent="0.35">
      <c r="A301" t="s">
        <v>11</v>
      </c>
      <c r="B301">
        <v>2023</v>
      </c>
      <c r="C301" t="s">
        <v>49</v>
      </c>
      <c r="D301">
        <v>1071.8</v>
      </c>
    </row>
    <row r="302" spans="1:4" x14ac:dyDescent="0.35">
      <c r="A302" t="s">
        <v>11</v>
      </c>
      <c r="B302">
        <v>2023</v>
      </c>
      <c r="C302" t="s">
        <v>50</v>
      </c>
      <c r="D302">
        <v>849.5</v>
      </c>
    </row>
    <row r="303" spans="1:4" x14ac:dyDescent="0.35">
      <c r="A303" t="s">
        <v>11</v>
      </c>
      <c r="B303">
        <v>2023</v>
      </c>
      <c r="C303" t="s">
        <v>47</v>
      </c>
      <c r="D303">
        <v>108.7</v>
      </c>
    </row>
    <row r="304" spans="1:4" x14ac:dyDescent="0.35">
      <c r="A304" t="s">
        <v>11</v>
      </c>
      <c r="B304">
        <v>2023</v>
      </c>
      <c r="C304" t="s">
        <v>48</v>
      </c>
      <c r="D304">
        <v>2151.1</v>
      </c>
    </row>
    <row r="305" spans="1:4" x14ac:dyDescent="0.35">
      <c r="A305" t="s">
        <v>11</v>
      </c>
      <c r="B305">
        <v>2022</v>
      </c>
      <c r="C305" t="s">
        <v>49</v>
      </c>
      <c r="D305">
        <v>6402.9</v>
      </c>
    </row>
    <row r="306" spans="1:4" x14ac:dyDescent="0.35">
      <c r="A306" t="s">
        <v>11</v>
      </c>
      <c r="B306">
        <v>2022</v>
      </c>
      <c r="C306" t="s">
        <v>50</v>
      </c>
      <c r="D306">
        <v>7454.3</v>
      </c>
    </row>
    <row r="307" spans="1:4" x14ac:dyDescent="0.35">
      <c r="A307" t="s">
        <v>11</v>
      </c>
      <c r="B307">
        <v>2022</v>
      </c>
      <c r="C307" t="s">
        <v>47</v>
      </c>
      <c r="D307">
        <v>11440</v>
      </c>
    </row>
    <row r="308" spans="1:4" x14ac:dyDescent="0.35">
      <c r="A308" t="s">
        <v>11</v>
      </c>
      <c r="B308">
        <v>2022</v>
      </c>
      <c r="C308" t="s">
        <v>48</v>
      </c>
      <c r="D308">
        <v>10404.6</v>
      </c>
    </row>
    <row r="309" spans="1:4" x14ac:dyDescent="0.35">
      <c r="A309" t="s">
        <v>11</v>
      </c>
      <c r="B309">
        <v>2021</v>
      </c>
      <c r="C309" t="s">
        <v>49</v>
      </c>
      <c r="D309">
        <v>11156.1</v>
      </c>
    </row>
    <row r="310" spans="1:4" x14ac:dyDescent="0.35">
      <c r="A310" t="s">
        <v>11</v>
      </c>
      <c r="B310">
        <v>2021</v>
      </c>
      <c r="C310" t="s">
        <v>50</v>
      </c>
      <c r="D310">
        <v>10878.5</v>
      </c>
    </row>
    <row r="311" spans="1:4" x14ac:dyDescent="0.35">
      <c r="A311" t="s">
        <v>11</v>
      </c>
      <c r="B311">
        <v>2021</v>
      </c>
      <c r="C311" t="s">
        <v>47</v>
      </c>
      <c r="D311">
        <v>9127.9</v>
      </c>
    </row>
    <row r="312" spans="1:4" x14ac:dyDescent="0.35">
      <c r="A312" t="s">
        <v>11</v>
      </c>
      <c r="B312">
        <v>2021</v>
      </c>
      <c r="C312" t="s">
        <v>48</v>
      </c>
      <c r="D312">
        <v>6061.2</v>
      </c>
    </row>
    <row r="313" spans="1:4" x14ac:dyDescent="0.35">
      <c r="A313" t="s">
        <v>11</v>
      </c>
      <c r="B313">
        <v>2020</v>
      </c>
      <c r="C313" t="s">
        <v>49</v>
      </c>
      <c r="D313">
        <v>9048</v>
      </c>
    </row>
    <row r="314" spans="1:4" x14ac:dyDescent="0.35">
      <c r="A314" t="s">
        <v>11</v>
      </c>
      <c r="B314">
        <v>2020</v>
      </c>
      <c r="C314" t="s">
        <v>50</v>
      </c>
      <c r="D314">
        <v>9131</v>
      </c>
    </row>
    <row r="315" spans="1:4" x14ac:dyDescent="0.35">
      <c r="A315" t="s">
        <v>11</v>
      </c>
      <c r="B315">
        <v>2020</v>
      </c>
      <c r="C315" t="s">
        <v>47</v>
      </c>
      <c r="D315">
        <v>6173.3</v>
      </c>
    </row>
    <row r="316" spans="1:4" x14ac:dyDescent="0.35">
      <c r="A316" t="s">
        <v>11</v>
      </c>
      <c r="B316">
        <v>2020</v>
      </c>
      <c r="C316" t="s">
        <v>48</v>
      </c>
      <c r="D316">
        <v>6152.4</v>
      </c>
    </row>
    <row r="317" spans="1:4" x14ac:dyDescent="0.35">
      <c r="A317" t="s">
        <v>11</v>
      </c>
      <c r="B317">
        <v>2019</v>
      </c>
      <c r="C317" t="s">
        <v>49</v>
      </c>
      <c r="D317">
        <v>6485.3</v>
      </c>
    </row>
    <row r="318" spans="1:4" x14ac:dyDescent="0.35">
      <c r="A318" t="s">
        <v>11</v>
      </c>
      <c r="B318">
        <v>2019</v>
      </c>
      <c r="C318" t="s">
        <v>50</v>
      </c>
      <c r="D318">
        <v>6818.2</v>
      </c>
    </row>
    <row r="319" spans="1:4" x14ac:dyDescent="0.35">
      <c r="A319" t="s">
        <v>11</v>
      </c>
      <c r="B319">
        <v>2019</v>
      </c>
      <c r="C319" t="s">
        <v>47</v>
      </c>
      <c r="D319">
        <v>6522.9409999999998</v>
      </c>
    </row>
    <row r="320" spans="1:4" x14ac:dyDescent="0.35">
      <c r="A320" t="s">
        <v>11</v>
      </c>
      <c r="B320">
        <v>2019</v>
      </c>
      <c r="C320" t="s">
        <v>48</v>
      </c>
      <c r="D320">
        <v>7818.8000000000011</v>
      </c>
    </row>
    <row r="321" spans="1:4" x14ac:dyDescent="0.35">
      <c r="A321" t="s">
        <v>11</v>
      </c>
      <c r="B321">
        <v>2018</v>
      </c>
      <c r="C321" t="s">
        <v>49</v>
      </c>
      <c r="D321">
        <v>7769.4</v>
      </c>
    </row>
    <row r="322" spans="1:4" x14ac:dyDescent="0.35">
      <c r="A322" t="s">
        <v>11</v>
      </c>
      <c r="B322">
        <v>2018</v>
      </c>
      <c r="C322" t="s">
        <v>50</v>
      </c>
      <c r="D322">
        <v>8419.2999999999993</v>
      </c>
    </row>
    <row r="323" spans="1:4" x14ac:dyDescent="0.35">
      <c r="A323" t="s">
        <v>11</v>
      </c>
      <c r="B323">
        <v>2018</v>
      </c>
      <c r="C323" t="s">
        <v>47</v>
      </c>
      <c r="D323">
        <v>2661</v>
      </c>
    </row>
    <row r="324" spans="1:4" x14ac:dyDescent="0.35">
      <c r="A324" t="s">
        <v>11</v>
      </c>
      <c r="B324">
        <v>2018</v>
      </c>
      <c r="C324" t="s">
        <v>48</v>
      </c>
      <c r="D324">
        <v>6740.5990000000002</v>
      </c>
    </row>
    <row r="325" spans="1:4" x14ac:dyDescent="0.35">
      <c r="A325" t="s">
        <v>11</v>
      </c>
      <c r="B325">
        <v>2017</v>
      </c>
      <c r="C325" t="s">
        <v>49</v>
      </c>
      <c r="D325">
        <v>6660.2</v>
      </c>
    </row>
    <row r="326" spans="1:4" x14ac:dyDescent="0.35">
      <c r="A326" t="s">
        <v>11</v>
      </c>
      <c r="B326">
        <v>2017</v>
      </c>
      <c r="C326" t="s">
        <v>50</v>
      </c>
      <c r="D326">
        <v>4196.5</v>
      </c>
    </row>
    <row r="327" spans="1:4" x14ac:dyDescent="0.35">
      <c r="A327" t="s">
        <v>11</v>
      </c>
      <c r="B327">
        <v>2017</v>
      </c>
      <c r="C327" t="s">
        <v>47</v>
      </c>
      <c r="D327">
        <v>611.70000000000005</v>
      </c>
    </row>
    <row r="328" spans="1:4" x14ac:dyDescent="0.35">
      <c r="A328" t="s">
        <v>11</v>
      </c>
      <c r="B328">
        <v>2017</v>
      </c>
      <c r="C328" t="s">
        <v>48</v>
      </c>
      <c r="D328">
        <v>4454.5</v>
      </c>
    </row>
    <row r="329" spans="1:4" x14ac:dyDescent="0.35">
      <c r="A329" t="s">
        <v>11</v>
      </c>
      <c r="B329">
        <v>2016</v>
      </c>
      <c r="C329" t="s">
        <v>49</v>
      </c>
      <c r="D329">
        <v>6218.1</v>
      </c>
    </row>
    <row r="330" spans="1:4" x14ac:dyDescent="0.35">
      <c r="A330" t="s">
        <v>11</v>
      </c>
      <c r="B330">
        <v>2016</v>
      </c>
      <c r="C330" t="s">
        <v>50</v>
      </c>
      <c r="D330">
        <v>5607.4</v>
      </c>
    </row>
    <row r="331" spans="1:4" x14ac:dyDescent="0.35">
      <c r="A331" t="s">
        <v>11</v>
      </c>
      <c r="B331">
        <v>2016</v>
      </c>
      <c r="C331" t="s">
        <v>47</v>
      </c>
      <c r="D331">
        <v>2702.9</v>
      </c>
    </row>
    <row r="332" spans="1:4" x14ac:dyDescent="0.35">
      <c r="A332" t="s">
        <v>11</v>
      </c>
      <c r="B332">
        <v>2016</v>
      </c>
      <c r="C332" t="s">
        <v>48</v>
      </c>
      <c r="D332">
        <v>6281.9</v>
      </c>
    </row>
    <row r="333" spans="1:4" x14ac:dyDescent="0.35">
      <c r="A333" t="s">
        <v>11</v>
      </c>
      <c r="B333">
        <v>2015</v>
      </c>
      <c r="C333" t="s">
        <v>49</v>
      </c>
      <c r="D333">
        <v>1058.5</v>
      </c>
    </row>
    <row r="334" spans="1:4" x14ac:dyDescent="0.35">
      <c r="A334" t="s">
        <v>12</v>
      </c>
      <c r="B334">
        <v>2024</v>
      </c>
      <c r="C334" t="s">
        <v>47</v>
      </c>
      <c r="D334">
        <v>42049.45</v>
      </c>
    </row>
    <row r="335" spans="1:4" x14ac:dyDescent="0.35">
      <c r="A335" t="s">
        <v>12</v>
      </c>
      <c r="B335">
        <v>2024</v>
      </c>
      <c r="C335" t="s">
        <v>48</v>
      </c>
      <c r="D335">
        <v>43962.19</v>
      </c>
    </row>
    <row r="336" spans="1:4" x14ac:dyDescent="0.35">
      <c r="A336" t="s">
        <v>12</v>
      </c>
      <c r="B336">
        <v>2023</v>
      </c>
      <c r="C336" t="s">
        <v>49</v>
      </c>
      <c r="D336">
        <v>25665.09</v>
      </c>
    </row>
    <row r="337" spans="1:4" x14ac:dyDescent="0.35">
      <c r="A337" t="s">
        <v>12</v>
      </c>
      <c r="B337">
        <v>2023</v>
      </c>
      <c r="C337" t="s">
        <v>50</v>
      </c>
      <c r="D337">
        <v>39368.080000000002</v>
      </c>
    </row>
    <row r="338" spans="1:4" x14ac:dyDescent="0.35">
      <c r="A338" t="s">
        <v>12</v>
      </c>
      <c r="B338">
        <v>2023</v>
      </c>
      <c r="C338" t="s">
        <v>47</v>
      </c>
      <c r="D338">
        <v>35822.589999999997</v>
      </c>
    </row>
    <row r="339" spans="1:4" x14ac:dyDescent="0.35">
      <c r="A339" t="s">
        <v>12</v>
      </c>
      <c r="B339">
        <v>2023</v>
      </c>
      <c r="C339" t="s">
        <v>48</v>
      </c>
      <c r="D339">
        <v>39930.17</v>
      </c>
    </row>
    <row r="340" spans="1:4" x14ac:dyDescent="0.35">
      <c r="A340" t="s">
        <v>12</v>
      </c>
      <c r="B340">
        <v>2022</v>
      </c>
      <c r="C340" t="s">
        <v>49</v>
      </c>
      <c r="D340">
        <v>37040.86</v>
      </c>
    </row>
    <row r="341" spans="1:4" x14ac:dyDescent="0.35">
      <c r="A341" t="s">
        <v>12</v>
      </c>
      <c r="B341">
        <v>2022</v>
      </c>
      <c r="C341" t="s">
        <v>50</v>
      </c>
      <c r="D341">
        <v>44532.15</v>
      </c>
    </row>
    <row r="342" spans="1:4" x14ac:dyDescent="0.35">
      <c r="A342" t="s">
        <v>12</v>
      </c>
      <c r="B342">
        <v>2022</v>
      </c>
      <c r="C342" t="s">
        <v>47</v>
      </c>
      <c r="D342">
        <v>42808.5</v>
      </c>
    </row>
    <row r="343" spans="1:4" x14ac:dyDescent="0.35">
      <c r="A343" t="s">
        <v>12</v>
      </c>
      <c r="B343">
        <v>2022</v>
      </c>
      <c r="C343" t="s">
        <v>48</v>
      </c>
      <c r="D343">
        <v>40425.949999999997</v>
      </c>
    </row>
    <row r="344" spans="1:4" x14ac:dyDescent="0.35">
      <c r="A344" t="s">
        <v>12</v>
      </c>
      <c r="B344">
        <v>2021</v>
      </c>
      <c r="C344" t="s">
        <v>49</v>
      </c>
      <c r="D344">
        <v>26933.200000000001</v>
      </c>
    </row>
    <row r="345" spans="1:4" x14ac:dyDescent="0.35">
      <c r="A345" t="s">
        <v>12</v>
      </c>
      <c r="B345">
        <v>2021</v>
      </c>
      <c r="C345" t="s">
        <v>50</v>
      </c>
      <c r="D345">
        <v>25784.377</v>
      </c>
    </row>
    <row r="346" spans="1:4" x14ac:dyDescent="0.35">
      <c r="A346" t="s">
        <v>12</v>
      </c>
      <c r="B346">
        <v>2021</v>
      </c>
      <c r="C346" t="s">
        <v>47</v>
      </c>
      <c r="D346">
        <v>0</v>
      </c>
    </row>
    <row r="347" spans="1:4" x14ac:dyDescent="0.35">
      <c r="A347" t="s">
        <v>12</v>
      </c>
      <c r="B347">
        <v>2021</v>
      </c>
      <c r="C347" t="s">
        <v>48</v>
      </c>
      <c r="D347">
        <v>0</v>
      </c>
    </row>
    <row r="348" spans="1:4" x14ac:dyDescent="0.35">
      <c r="A348" t="s">
        <v>13</v>
      </c>
      <c r="B348">
        <v>2024</v>
      </c>
      <c r="C348" t="s">
        <v>47</v>
      </c>
      <c r="D348">
        <v>24990</v>
      </c>
    </row>
    <row r="349" spans="1:4" x14ac:dyDescent="0.35">
      <c r="A349" t="s">
        <v>13</v>
      </c>
      <c r="B349">
        <v>2024</v>
      </c>
      <c r="C349" t="s">
        <v>48</v>
      </c>
      <c r="D349">
        <v>31316.400000000001</v>
      </c>
    </row>
    <row r="350" spans="1:4" x14ac:dyDescent="0.35">
      <c r="A350" t="s">
        <v>13</v>
      </c>
      <c r="B350">
        <v>2023</v>
      </c>
      <c r="C350" t="s">
        <v>49</v>
      </c>
      <c r="D350">
        <v>20957.699999999997</v>
      </c>
    </row>
    <row r="351" spans="1:4" x14ac:dyDescent="0.35">
      <c r="A351" t="s">
        <v>13</v>
      </c>
      <c r="B351">
        <v>2023</v>
      </c>
      <c r="C351" t="s">
        <v>50</v>
      </c>
      <c r="D351">
        <v>3048.4</v>
      </c>
    </row>
    <row r="352" spans="1:4" x14ac:dyDescent="0.35">
      <c r="A352" t="s">
        <v>14</v>
      </c>
      <c r="B352">
        <v>2024</v>
      </c>
      <c r="C352" t="s">
        <v>47</v>
      </c>
      <c r="D352">
        <v>13734.545</v>
      </c>
    </row>
    <row r="353" spans="1:4" x14ac:dyDescent="0.35">
      <c r="A353" t="s">
        <v>14</v>
      </c>
      <c r="B353">
        <v>2024</v>
      </c>
      <c r="C353" t="s">
        <v>48</v>
      </c>
      <c r="D353">
        <v>12533.805</v>
      </c>
    </row>
    <row r="354" spans="1:4" x14ac:dyDescent="0.35">
      <c r="A354" t="s">
        <v>14</v>
      </c>
      <c r="B354">
        <v>2023</v>
      </c>
      <c r="C354" t="s">
        <v>49</v>
      </c>
      <c r="D354">
        <v>14223.781000000001</v>
      </c>
    </row>
    <row r="355" spans="1:4" x14ac:dyDescent="0.35">
      <c r="A355" t="s">
        <v>14</v>
      </c>
      <c r="B355">
        <v>2023</v>
      </c>
      <c r="C355" t="s">
        <v>50</v>
      </c>
      <c r="D355">
        <v>11345.404</v>
      </c>
    </row>
    <row r="356" spans="1:4" x14ac:dyDescent="0.35">
      <c r="A356" t="s">
        <v>14</v>
      </c>
      <c r="B356">
        <v>2023</v>
      </c>
      <c r="C356" t="s">
        <v>47</v>
      </c>
      <c r="D356">
        <v>11321.418</v>
      </c>
    </row>
    <row r="357" spans="1:4" x14ac:dyDescent="0.35">
      <c r="A357" t="s">
        <v>14</v>
      </c>
      <c r="B357">
        <v>2023</v>
      </c>
      <c r="C357" t="s">
        <v>48</v>
      </c>
      <c r="D357">
        <v>10341.111999999999</v>
      </c>
    </row>
    <row r="358" spans="1:4" x14ac:dyDescent="0.35">
      <c r="A358" t="s">
        <v>14</v>
      </c>
      <c r="B358">
        <v>2022</v>
      </c>
      <c r="C358" t="s">
        <v>49</v>
      </c>
      <c r="D358">
        <v>16288.224</v>
      </c>
    </row>
    <row r="359" spans="1:4" x14ac:dyDescent="0.35">
      <c r="A359" t="s">
        <v>14</v>
      </c>
      <c r="B359">
        <v>2022</v>
      </c>
      <c r="C359" t="s">
        <v>50</v>
      </c>
      <c r="D359">
        <v>13867.531999999999</v>
      </c>
    </row>
    <row r="360" spans="1:4" x14ac:dyDescent="0.35">
      <c r="A360" t="s">
        <v>14</v>
      </c>
      <c r="B360">
        <v>2022</v>
      </c>
      <c r="C360" t="s">
        <v>47</v>
      </c>
      <c r="D360">
        <v>14105.998</v>
      </c>
    </row>
    <row r="361" spans="1:4" x14ac:dyDescent="0.35">
      <c r="A361" t="s">
        <v>14</v>
      </c>
      <c r="B361">
        <v>2022</v>
      </c>
      <c r="C361" t="s">
        <v>48</v>
      </c>
      <c r="D361">
        <v>10763.258</v>
      </c>
    </row>
    <row r="362" spans="1:4" x14ac:dyDescent="0.35">
      <c r="A362" t="s">
        <v>14</v>
      </c>
      <c r="B362">
        <v>2021</v>
      </c>
      <c r="C362" t="s">
        <v>49</v>
      </c>
      <c r="D362">
        <v>14734.118</v>
      </c>
    </row>
    <row r="363" spans="1:4" x14ac:dyDescent="0.35">
      <c r="A363" t="s">
        <v>14</v>
      </c>
      <c r="B363">
        <v>2021</v>
      </c>
      <c r="C363" t="s">
        <v>50</v>
      </c>
      <c r="D363">
        <v>11132.474</v>
      </c>
    </row>
    <row r="364" spans="1:4" x14ac:dyDescent="0.35">
      <c r="A364" t="s">
        <v>14</v>
      </c>
      <c r="B364">
        <v>2021</v>
      </c>
      <c r="C364" t="s">
        <v>47</v>
      </c>
      <c r="D364">
        <v>9967.134</v>
      </c>
    </row>
    <row r="365" spans="1:4" x14ac:dyDescent="0.35">
      <c r="A365" t="s">
        <v>14</v>
      </c>
      <c r="B365">
        <v>2021</v>
      </c>
      <c r="C365" t="s">
        <v>48</v>
      </c>
      <c r="D365">
        <v>6395.433</v>
      </c>
    </row>
    <row r="366" spans="1:4" x14ac:dyDescent="0.35">
      <c r="A366" t="s">
        <v>14</v>
      </c>
      <c r="B366">
        <v>2020</v>
      </c>
      <c r="C366" t="s">
        <v>49</v>
      </c>
      <c r="D366">
        <v>11409.898999999999</v>
      </c>
    </row>
    <row r="367" spans="1:4" x14ac:dyDescent="0.35">
      <c r="A367" t="s">
        <v>14</v>
      </c>
      <c r="B367">
        <v>2020</v>
      </c>
      <c r="C367" t="s">
        <v>50</v>
      </c>
      <c r="D367">
        <v>11127.762999999999</v>
      </c>
    </row>
    <row r="368" spans="1:4" x14ac:dyDescent="0.35">
      <c r="A368" t="s">
        <v>14</v>
      </c>
      <c r="B368">
        <v>2020</v>
      </c>
      <c r="C368" t="s">
        <v>47</v>
      </c>
      <c r="D368">
        <v>9798.2819999999992</v>
      </c>
    </row>
    <row r="369" spans="1:4" x14ac:dyDescent="0.35">
      <c r="A369" t="s">
        <v>14</v>
      </c>
      <c r="B369">
        <v>2020</v>
      </c>
      <c r="C369" t="s">
        <v>48</v>
      </c>
      <c r="D369">
        <v>13120.777</v>
      </c>
    </row>
    <row r="370" spans="1:4" x14ac:dyDescent="0.35">
      <c r="A370" t="s">
        <v>14</v>
      </c>
      <c r="B370">
        <v>2019</v>
      </c>
      <c r="C370" t="s">
        <v>49</v>
      </c>
      <c r="D370">
        <v>15787.204</v>
      </c>
    </row>
    <row r="371" spans="1:4" x14ac:dyDescent="0.35">
      <c r="A371" t="s">
        <v>14</v>
      </c>
      <c r="B371">
        <v>2019</v>
      </c>
      <c r="C371" t="s">
        <v>50</v>
      </c>
      <c r="D371">
        <v>14175.936</v>
      </c>
    </row>
    <row r="372" spans="1:4" x14ac:dyDescent="0.35">
      <c r="A372" t="s">
        <v>14</v>
      </c>
      <c r="B372">
        <v>2019</v>
      </c>
      <c r="C372" t="s">
        <v>47</v>
      </c>
      <c r="D372">
        <v>15160.233</v>
      </c>
    </row>
    <row r="373" spans="1:4" x14ac:dyDescent="0.35">
      <c r="A373" t="s">
        <v>14</v>
      </c>
      <c r="B373">
        <v>2019</v>
      </c>
      <c r="C373" t="s">
        <v>48</v>
      </c>
      <c r="D373">
        <v>10836.894</v>
      </c>
    </row>
    <row r="374" spans="1:4" x14ac:dyDescent="0.35">
      <c r="A374" t="s">
        <v>14</v>
      </c>
      <c r="B374">
        <v>2018</v>
      </c>
      <c r="C374" t="s">
        <v>49</v>
      </c>
      <c r="D374">
        <v>17423.674999999999</v>
      </c>
    </row>
    <row r="375" spans="1:4" x14ac:dyDescent="0.35">
      <c r="A375" t="s">
        <v>14</v>
      </c>
      <c r="B375">
        <v>2018</v>
      </c>
      <c r="C375" t="s">
        <v>50</v>
      </c>
      <c r="D375">
        <v>14315.684000000001</v>
      </c>
    </row>
    <row r="376" spans="1:4" x14ac:dyDescent="0.35">
      <c r="A376" t="s">
        <v>14</v>
      </c>
      <c r="B376">
        <v>2018</v>
      </c>
      <c r="C376" t="s">
        <v>47</v>
      </c>
      <c r="D376">
        <v>17163.2</v>
      </c>
    </row>
    <row r="377" spans="1:4" x14ac:dyDescent="0.35">
      <c r="A377" t="s">
        <v>14</v>
      </c>
      <c r="B377">
        <v>2018</v>
      </c>
      <c r="C377" t="s">
        <v>48</v>
      </c>
      <c r="D377">
        <v>10907</v>
      </c>
    </row>
    <row r="378" spans="1:4" x14ac:dyDescent="0.35">
      <c r="A378" t="s">
        <v>14</v>
      </c>
      <c r="B378">
        <v>2017</v>
      </c>
      <c r="C378" t="s">
        <v>49</v>
      </c>
      <c r="D378">
        <v>16891.987000000001</v>
      </c>
    </row>
    <row r="379" spans="1:4" x14ac:dyDescent="0.35">
      <c r="A379" t="s">
        <v>14</v>
      </c>
      <c r="B379">
        <v>2017</v>
      </c>
      <c r="C379" t="s">
        <v>50</v>
      </c>
      <c r="D379">
        <v>16957.748000000003</v>
      </c>
    </row>
    <row r="380" spans="1:4" x14ac:dyDescent="0.35">
      <c r="A380" t="s">
        <v>14</v>
      </c>
      <c r="B380">
        <v>2017</v>
      </c>
      <c r="C380" t="s">
        <v>47</v>
      </c>
      <c r="D380">
        <v>15282.287</v>
      </c>
    </row>
    <row r="381" spans="1:4" x14ac:dyDescent="0.35">
      <c r="A381" t="s">
        <v>14</v>
      </c>
      <c r="B381">
        <v>2017</v>
      </c>
      <c r="C381" t="s">
        <v>48</v>
      </c>
      <c r="D381">
        <v>10329.055999999999</v>
      </c>
    </row>
    <row r="382" spans="1:4" x14ac:dyDescent="0.35">
      <c r="A382" t="s">
        <v>14</v>
      </c>
      <c r="B382">
        <v>2016</v>
      </c>
      <c r="C382" t="s">
        <v>49</v>
      </c>
      <c r="D382">
        <v>15970.217599999998</v>
      </c>
    </row>
    <row r="383" spans="1:4" x14ac:dyDescent="0.35">
      <c r="A383" t="s">
        <v>14</v>
      </c>
      <c r="B383">
        <v>2016</v>
      </c>
      <c r="C383" t="s">
        <v>50</v>
      </c>
      <c r="D383">
        <v>13537.48</v>
      </c>
    </row>
    <row r="384" spans="1:4" x14ac:dyDescent="0.35">
      <c r="A384" t="s">
        <v>14</v>
      </c>
      <c r="B384">
        <v>2016</v>
      </c>
      <c r="C384" t="s">
        <v>47</v>
      </c>
      <c r="D384">
        <v>16290.68</v>
      </c>
    </row>
    <row r="385" spans="1:4" x14ac:dyDescent="0.35">
      <c r="A385" t="s">
        <v>14</v>
      </c>
      <c r="B385">
        <v>2016</v>
      </c>
      <c r="C385" t="s">
        <v>48</v>
      </c>
      <c r="D385">
        <v>10984</v>
      </c>
    </row>
    <row r="386" spans="1:4" x14ac:dyDescent="0.35">
      <c r="A386" t="s">
        <v>14</v>
      </c>
      <c r="B386">
        <v>2015</v>
      </c>
      <c r="C386" t="s">
        <v>49</v>
      </c>
      <c r="D386">
        <v>18462.02</v>
      </c>
    </row>
    <row r="387" spans="1:4" x14ac:dyDescent="0.35">
      <c r="A387" t="s">
        <v>14</v>
      </c>
      <c r="B387">
        <v>2015</v>
      </c>
      <c r="C387" t="s">
        <v>50</v>
      </c>
      <c r="D387">
        <v>15059.613290322581</v>
      </c>
    </row>
    <row r="388" spans="1:4" x14ac:dyDescent="0.35">
      <c r="A388" t="s">
        <v>14</v>
      </c>
      <c r="B388">
        <v>2015</v>
      </c>
      <c r="C388" t="s">
        <v>47</v>
      </c>
      <c r="D388">
        <v>18078.557903225803</v>
      </c>
    </row>
    <row r="389" spans="1:4" x14ac:dyDescent="0.35">
      <c r="A389" t="s">
        <v>14</v>
      </c>
      <c r="B389">
        <v>2015</v>
      </c>
      <c r="C389" t="s">
        <v>48</v>
      </c>
      <c r="D389">
        <v>10333.254000000001</v>
      </c>
    </row>
    <row r="390" spans="1:4" x14ac:dyDescent="0.35">
      <c r="A390" t="s">
        <v>14</v>
      </c>
      <c r="B390">
        <v>2014</v>
      </c>
      <c r="C390" t="s">
        <v>49</v>
      </c>
      <c r="D390">
        <v>17799.916000000001</v>
      </c>
    </row>
    <row r="391" spans="1:4" x14ac:dyDescent="0.35">
      <c r="A391" t="s">
        <v>14</v>
      </c>
      <c r="B391">
        <v>2014</v>
      </c>
      <c r="C391" t="s">
        <v>50</v>
      </c>
      <c r="D391">
        <v>17741.914000000001</v>
      </c>
    </row>
    <row r="392" spans="1:4" x14ac:dyDescent="0.35">
      <c r="A392" t="s">
        <v>14</v>
      </c>
      <c r="B392">
        <v>2014</v>
      </c>
      <c r="C392" t="s">
        <v>47</v>
      </c>
      <c r="D392">
        <v>18124.962000000007</v>
      </c>
    </row>
    <row r="393" spans="1:4" x14ac:dyDescent="0.35">
      <c r="A393" t="s">
        <v>14</v>
      </c>
      <c r="B393">
        <v>2014</v>
      </c>
      <c r="C393" t="s">
        <v>48</v>
      </c>
      <c r="D393">
        <v>10974.743</v>
      </c>
    </row>
    <row r="394" spans="1:4" x14ac:dyDescent="0.35">
      <c r="A394" t="s">
        <v>14</v>
      </c>
      <c r="B394">
        <v>2013</v>
      </c>
      <c r="C394" t="s">
        <v>49</v>
      </c>
      <c r="D394">
        <v>12425.137000000001</v>
      </c>
    </row>
    <row r="395" spans="1:4" x14ac:dyDescent="0.35">
      <c r="A395" t="s">
        <v>14</v>
      </c>
      <c r="B395">
        <v>2013</v>
      </c>
      <c r="C395" t="s">
        <v>50</v>
      </c>
      <c r="D395">
        <v>3798.578</v>
      </c>
    </row>
    <row r="396" spans="1:4" x14ac:dyDescent="0.35">
      <c r="A396" t="s">
        <v>14</v>
      </c>
      <c r="B396">
        <v>2013</v>
      </c>
      <c r="C396" t="s">
        <v>47</v>
      </c>
      <c r="D396">
        <v>1113.5619999999999</v>
      </c>
    </row>
    <row r="397" spans="1:4" x14ac:dyDescent="0.35">
      <c r="A397" t="s">
        <v>14</v>
      </c>
      <c r="B397">
        <v>2013</v>
      </c>
      <c r="C397" t="s">
        <v>48</v>
      </c>
      <c r="D397">
        <v>213.52912000000103</v>
      </c>
    </row>
    <row r="398" spans="1:4" x14ac:dyDescent="0.35">
      <c r="A398" t="s">
        <v>14</v>
      </c>
      <c r="B398">
        <v>2012</v>
      </c>
      <c r="C398" t="s">
        <v>49</v>
      </c>
      <c r="D398">
        <v>410.79</v>
      </c>
    </row>
    <row r="399" spans="1:4" x14ac:dyDescent="0.35">
      <c r="A399" t="s">
        <v>14</v>
      </c>
      <c r="B399">
        <v>2012</v>
      </c>
      <c r="C399" t="s">
        <v>50</v>
      </c>
      <c r="D399">
        <v>1029.133</v>
      </c>
    </row>
    <row r="400" spans="1:4" x14ac:dyDescent="0.35">
      <c r="A400" t="s">
        <v>14</v>
      </c>
      <c r="B400">
        <v>2012</v>
      </c>
      <c r="C400" t="s">
        <v>47</v>
      </c>
      <c r="D400">
        <v>2660</v>
      </c>
    </row>
    <row r="401" spans="1:4" x14ac:dyDescent="0.35">
      <c r="A401" t="s">
        <v>14</v>
      </c>
      <c r="B401">
        <v>2012</v>
      </c>
      <c r="C401" t="s">
        <v>48</v>
      </c>
      <c r="D401">
        <v>515.62599999999998</v>
      </c>
    </row>
    <row r="402" spans="1:4" x14ac:dyDescent="0.35">
      <c r="A402" t="s">
        <v>14</v>
      </c>
      <c r="B402">
        <v>2011</v>
      </c>
      <c r="C402" t="s">
        <v>49</v>
      </c>
      <c r="D402">
        <v>653.27300000000002</v>
      </c>
    </row>
    <row r="403" spans="1:4" x14ac:dyDescent="0.35">
      <c r="A403" t="s">
        <v>14</v>
      </c>
      <c r="B403">
        <v>2011</v>
      </c>
      <c r="C403" t="s">
        <v>50</v>
      </c>
      <c r="D403">
        <v>2183.09</v>
      </c>
    </row>
    <row r="404" spans="1:4" x14ac:dyDescent="0.35">
      <c r="A404" t="s">
        <v>14</v>
      </c>
      <c r="B404">
        <v>2011</v>
      </c>
      <c r="C404" t="s">
        <v>47</v>
      </c>
      <c r="D404">
        <v>526.43299999999999</v>
      </c>
    </row>
    <row r="405" spans="1:4" x14ac:dyDescent="0.35">
      <c r="A405" t="s">
        <v>14</v>
      </c>
      <c r="B405">
        <v>2011</v>
      </c>
      <c r="C405" t="s">
        <v>48</v>
      </c>
      <c r="D405">
        <v>301.99799999999999</v>
      </c>
    </row>
    <row r="406" spans="1:4" x14ac:dyDescent="0.35">
      <c r="A406" t="s">
        <v>14</v>
      </c>
      <c r="B406">
        <v>2010</v>
      </c>
      <c r="C406" t="s">
        <v>49</v>
      </c>
      <c r="D406">
        <v>286.62200000000001</v>
      </c>
    </row>
    <row r="407" spans="1:4" x14ac:dyDescent="0.35">
      <c r="A407" t="s">
        <v>14</v>
      </c>
      <c r="B407">
        <v>2010</v>
      </c>
      <c r="C407" t="s">
        <v>50</v>
      </c>
      <c r="D407">
        <v>451.58199999999999</v>
      </c>
    </row>
    <row r="408" spans="1:4" x14ac:dyDescent="0.35">
      <c r="A408" t="s">
        <v>14</v>
      </c>
      <c r="B408">
        <v>2010</v>
      </c>
      <c r="C408" t="s">
        <v>47</v>
      </c>
      <c r="D408">
        <v>432.07900000000001</v>
      </c>
    </row>
    <row r="409" spans="1:4" x14ac:dyDescent="0.35">
      <c r="A409" t="s">
        <v>14</v>
      </c>
      <c r="B409">
        <v>2010</v>
      </c>
      <c r="C409" t="s">
        <v>48</v>
      </c>
      <c r="D409">
        <v>2251.61</v>
      </c>
    </row>
    <row r="410" spans="1:4" x14ac:dyDescent="0.35">
      <c r="A410" t="s">
        <v>14</v>
      </c>
      <c r="B410">
        <v>2009</v>
      </c>
      <c r="C410" t="s">
        <v>49</v>
      </c>
      <c r="D410">
        <v>106.462</v>
      </c>
    </row>
    <row r="411" spans="1:4" x14ac:dyDescent="0.35">
      <c r="A411" t="s">
        <v>14</v>
      </c>
      <c r="B411">
        <v>2009</v>
      </c>
      <c r="C411" t="s">
        <v>50</v>
      </c>
      <c r="D411">
        <v>491.93700000000001</v>
      </c>
    </row>
    <row r="412" spans="1:4" x14ac:dyDescent="0.35">
      <c r="A412" t="s">
        <v>14</v>
      </c>
      <c r="B412">
        <v>2009</v>
      </c>
      <c r="C412" t="s">
        <v>47</v>
      </c>
      <c r="D412">
        <v>476.95400000000001</v>
      </c>
    </row>
    <row r="413" spans="1:4" x14ac:dyDescent="0.35">
      <c r="A413" t="s">
        <v>14</v>
      </c>
      <c r="B413">
        <v>2009</v>
      </c>
      <c r="C413" t="s">
        <v>48</v>
      </c>
      <c r="D413">
        <v>227.768</v>
      </c>
    </row>
    <row r="414" spans="1:4" x14ac:dyDescent="0.35">
      <c r="A414" t="s">
        <v>14</v>
      </c>
      <c r="B414">
        <v>2008</v>
      </c>
      <c r="C414" t="s">
        <v>49</v>
      </c>
      <c r="D414">
        <v>184.96700000000001</v>
      </c>
    </row>
    <row r="415" spans="1:4" x14ac:dyDescent="0.35">
      <c r="A415" t="s">
        <v>14</v>
      </c>
      <c r="B415">
        <v>2008</v>
      </c>
      <c r="C415" t="s">
        <v>50</v>
      </c>
      <c r="D415">
        <v>137</v>
      </c>
    </row>
    <row r="416" spans="1:4" x14ac:dyDescent="0.35">
      <c r="A416" t="s">
        <v>14</v>
      </c>
      <c r="B416">
        <v>2008</v>
      </c>
      <c r="C416" t="s">
        <v>47</v>
      </c>
      <c r="D416">
        <v>431.8</v>
      </c>
    </row>
    <row r="417" spans="1:4" x14ac:dyDescent="0.35">
      <c r="A417" t="s">
        <v>14</v>
      </c>
      <c r="B417">
        <v>2008</v>
      </c>
      <c r="C417" t="s">
        <v>48</v>
      </c>
      <c r="D417">
        <v>400.03699999999998</v>
      </c>
    </row>
    <row r="418" spans="1:4" x14ac:dyDescent="0.35">
      <c r="A418" t="s">
        <v>14</v>
      </c>
      <c r="B418">
        <v>2007</v>
      </c>
      <c r="C418" t="s">
        <v>49</v>
      </c>
      <c r="D418">
        <v>108</v>
      </c>
    </row>
    <row r="419" spans="1:4" x14ac:dyDescent="0.35">
      <c r="A419" t="s">
        <v>14</v>
      </c>
      <c r="B419">
        <v>2007</v>
      </c>
      <c r="C419" t="s">
        <v>50</v>
      </c>
      <c r="D419">
        <v>454</v>
      </c>
    </row>
    <row r="420" spans="1:4" x14ac:dyDescent="0.35">
      <c r="A420" t="s">
        <v>14</v>
      </c>
      <c r="B420">
        <v>2007</v>
      </c>
      <c r="C420" t="s">
        <v>47</v>
      </c>
      <c r="D420">
        <v>77.515000000000001</v>
      </c>
    </row>
    <row r="421" spans="1:4" x14ac:dyDescent="0.35">
      <c r="A421" t="s">
        <v>14</v>
      </c>
      <c r="B421">
        <v>2007</v>
      </c>
      <c r="C421" t="s">
        <v>48</v>
      </c>
      <c r="D421">
        <v>104.098</v>
      </c>
    </row>
    <row r="422" spans="1:4" x14ac:dyDescent="0.35">
      <c r="A422" t="s">
        <v>14</v>
      </c>
      <c r="B422">
        <v>2006</v>
      </c>
      <c r="C422" t="s">
        <v>49</v>
      </c>
      <c r="D422">
        <v>164</v>
      </c>
    </row>
    <row r="423" spans="1:4" x14ac:dyDescent="0.35">
      <c r="A423" t="s">
        <v>14</v>
      </c>
      <c r="B423">
        <v>2006</v>
      </c>
      <c r="C423" t="s">
        <v>50</v>
      </c>
      <c r="D423">
        <v>629</v>
      </c>
    </row>
    <row r="424" spans="1:4" x14ac:dyDescent="0.35">
      <c r="A424" t="s">
        <v>14</v>
      </c>
      <c r="B424">
        <v>2006</v>
      </c>
      <c r="C424" t="s">
        <v>47</v>
      </c>
      <c r="D424">
        <v>428</v>
      </c>
    </row>
    <row r="425" spans="1:4" x14ac:dyDescent="0.35">
      <c r="A425" t="s">
        <v>14</v>
      </c>
      <c r="B425">
        <v>2006</v>
      </c>
      <c r="C425" t="s">
        <v>48</v>
      </c>
      <c r="D425">
        <v>401</v>
      </c>
    </row>
    <row r="426" spans="1:4" x14ac:dyDescent="0.35">
      <c r="A426" t="s">
        <v>15</v>
      </c>
      <c r="B426">
        <v>2023</v>
      </c>
      <c r="C426" t="s">
        <v>49</v>
      </c>
      <c r="D426">
        <v>0</v>
      </c>
    </row>
    <row r="427" spans="1:4" x14ac:dyDescent="0.35">
      <c r="A427" t="s">
        <v>15</v>
      </c>
      <c r="B427">
        <v>2023</v>
      </c>
      <c r="C427" t="s">
        <v>50</v>
      </c>
      <c r="D427">
        <v>1101.8915400000001</v>
      </c>
    </row>
    <row r="428" spans="1:4" x14ac:dyDescent="0.35">
      <c r="A428" t="s">
        <v>15</v>
      </c>
      <c r="B428">
        <v>2023</v>
      </c>
      <c r="C428" t="s">
        <v>47</v>
      </c>
      <c r="D428">
        <v>2673.0880000000002</v>
      </c>
    </row>
    <row r="429" spans="1:4" x14ac:dyDescent="0.35">
      <c r="A429" t="s">
        <v>15</v>
      </c>
      <c r="B429">
        <v>2023</v>
      </c>
      <c r="C429" t="s">
        <v>48</v>
      </c>
      <c r="D429">
        <v>3138.181</v>
      </c>
    </row>
    <row r="430" spans="1:4" x14ac:dyDescent="0.35">
      <c r="A430" t="s">
        <v>15</v>
      </c>
      <c r="B430">
        <v>2022</v>
      </c>
      <c r="C430" t="s">
        <v>49</v>
      </c>
      <c r="D430">
        <v>2887.12</v>
      </c>
    </row>
    <row r="431" spans="1:4" x14ac:dyDescent="0.35">
      <c r="A431" t="s">
        <v>15</v>
      </c>
      <c r="B431">
        <v>2022</v>
      </c>
      <c r="C431" t="s">
        <v>50</v>
      </c>
      <c r="D431">
        <v>2343.2139999999999</v>
      </c>
    </row>
    <row r="432" spans="1:4" x14ac:dyDescent="0.35">
      <c r="A432" t="s">
        <v>15</v>
      </c>
      <c r="B432">
        <v>2022</v>
      </c>
      <c r="C432" t="s">
        <v>47</v>
      </c>
      <c r="D432">
        <v>1293.501</v>
      </c>
    </row>
    <row r="433" spans="1:4" x14ac:dyDescent="0.35">
      <c r="A433" t="s">
        <v>15</v>
      </c>
      <c r="B433">
        <v>2022</v>
      </c>
      <c r="C433" t="s">
        <v>48</v>
      </c>
      <c r="D433">
        <v>3034.982</v>
      </c>
    </row>
    <row r="434" spans="1:4" x14ac:dyDescent="0.35">
      <c r="A434" t="s">
        <v>15</v>
      </c>
      <c r="B434">
        <v>2021</v>
      </c>
      <c r="C434" t="s">
        <v>49</v>
      </c>
      <c r="D434">
        <v>1108.3800000000001</v>
      </c>
    </row>
    <row r="435" spans="1:4" x14ac:dyDescent="0.35">
      <c r="A435" t="s">
        <v>15</v>
      </c>
      <c r="B435">
        <v>2021</v>
      </c>
      <c r="C435" t="s">
        <v>50</v>
      </c>
      <c r="D435">
        <v>0</v>
      </c>
    </row>
    <row r="436" spans="1:4" x14ac:dyDescent="0.35">
      <c r="A436" t="s">
        <v>15</v>
      </c>
      <c r="B436">
        <v>2021</v>
      </c>
      <c r="C436" t="s">
        <v>47</v>
      </c>
      <c r="D436">
        <v>0</v>
      </c>
    </row>
    <row r="437" spans="1:4" x14ac:dyDescent="0.35">
      <c r="A437" t="s">
        <v>15</v>
      </c>
      <c r="B437">
        <v>2021</v>
      </c>
      <c r="C437" t="s">
        <v>48</v>
      </c>
      <c r="D437">
        <v>0</v>
      </c>
    </row>
    <row r="438" spans="1:4" x14ac:dyDescent="0.35">
      <c r="A438" t="s">
        <v>15</v>
      </c>
      <c r="B438">
        <v>2020</v>
      </c>
      <c r="C438" t="s">
        <v>50</v>
      </c>
      <c r="D438">
        <v>0</v>
      </c>
    </row>
    <row r="439" spans="1:4" x14ac:dyDescent="0.35">
      <c r="A439" t="s">
        <v>15</v>
      </c>
      <c r="B439">
        <v>2020</v>
      </c>
      <c r="C439" t="s">
        <v>47</v>
      </c>
      <c r="D439">
        <v>869.14400000000001</v>
      </c>
    </row>
    <row r="440" spans="1:4" x14ac:dyDescent="0.35">
      <c r="A440" t="s">
        <v>15</v>
      </c>
      <c r="B440">
        <v>2020</v>
      </c>
      <c r="C440" t="s">
        <v>48</v>
      </c>
      <c r="D440">
        <v>2976.114</v>
      </c>
    </row>
    <row r="441" spans="1:4" x14ac:dyDescent="0.35">
      <c r="A441" t="s">
        <v>15</v>
      </c>
      <c r="B441">
        <v>2019</v>
      </c>
      <c r="C441" t="s">
        <v>49</v>
      </c>
      <c r="D441">
        <v>3469.8119999999999</v>
      </c>
    </row>
    <row r="442" spans="1:4" x14ac:dyDescent="0.35">
      <c r="A442" t="s">
        <v>15</v>
      </c>
      <c r="B442">
        <v>2019</v>
      </c>
      <c r="C442" t="s">
        <v>50</v>
      </c>
      <c r="D442">
        <v>3076.3760000000002</v>
      </c>
    </row>
    <row r="443" spans="1:4" x14ac:dyDescent="0.35">
      <c r="A443" t="s">
        <v>15</v>
      </c>
      <c r="B443">
        <v>2019</v>
      </c>
      <c r="C443" t="s">
        <v>47</v>
      </c>
      <c r="D443">
        <v>2956.1329999999998</v>
      </c>
    </row>
    <row r="444" spans="1:4" x14ac:dyDescent="0.35">
      <c r="A444" t="s">
        <v>15</v>
      </c>
      <c r="B444">
        <v>2019</v>
      </c>
      <c r="C444" t="s">
        <v>48</v>
      </c>
      <c r="D444">
        <v>2355.66</v>
      </c>
    </row>
    <row r="445" spans="1:4" x14ac:dyDescent="0.35">
      <c r="A445" t="s">
        <v>15</v>
      </c>
      <c r="B445">
        <v>2018</v>
      </c>
      <c r="C445" t="s">
        <v>49</v>
      </c>
      <c r="D445">
        <v>3580.9409999999998</v>
      </c>
    </row>
    <row r="446" spans="1:4" x14ac:dyDescent="0.35">
      <c r="A446" t="s">
        <v>15</v>
      </c>
      <c r="B446">
        <v>2018</v>
      </c>
      <c r="C446" t="s">
        <v>50</v>
      </c>
      <c r="D446">
        <v>3574.53</v>
      </c>
    </row>
    <row r="447" spans="1:4" x14ac:dyDescent="0.35">
      <c r="A447" t="s">
        <v>15</v>
      </c>
      <c r="B447">
        <v>2018</v>
      </c>
      <c r="C447" t="s">
        <v>47</v>
      </c>
      <c r="D447">
        <v>3857.5940000000001</v>
      </c>
    </row>
    <row r="448" spans="1:4" x14ac:dyDescent="0.35">
      <c r="A448" t="s">
        <v>15</v>
      </c>
      <c r="B448">
        <v>2018</v>
      </c>
      <c r="C448" t="s">
        <v>48</v>
      </c>
      <c r="D448">
        <v>3708.7750000000001</v>
      </c>
    </row>
    <row r="449" spans="1:4" x14ac:dyDescent="0.35">
      <c r="A449" t="s">
        <v>15</v>
      </c>
      <c r="B449">
        <v>2017</v>
      </c>
      <c r="C449" t="s">
        <v>49</v>
      </c>
      <c r="D449">
        <v>6663.2139999999999</v>
      </c>
    </row>
    <row r="450" spans="1:4" x14ac:dyDescent="0.35">
      <c r="A450" t="s">
        <v>15</v>
      </c>
      <c r="B450">
        <v>2017</v>
      </c>
      <c r="C450" t="s">
        <v>50</v>
      </c>
      <c r="D450">
        <v>6328.8220799999999</v>
      </c>
    </row>
    <row r="451" spans="1:4" x14ac:dyDescent="0.35">
      <c r="A451" t="s">
        <v>15</v>
      </c>
      <c r="B451">
        <v>2017</v>
      </c>
      <c r="C451" t="s">
        <v>47</v>
      </c>
      <c r="D451">
        <v>6868.0810000000001</v>
      </c>
    </row>
    <row r="452" spans="1:4" x14ac:dyDescent="0.35">
      <c r="A452" t="s">
        <v>15</v>
      </c>
      <c r="B452">
        <v>2017</v>
      </c>
      <c r="C452" t="s">
        <v>48</v>
      </c>
      <c r="D452">
        <v>5719.55</v>
      </c>
    </row>
    <row r="453" spans="1:4" x14ac:dyDescent="0.35">
      <c r="A453" t="s">
        <v>15</v>
      </c>
      <c r="B453">
        <v>2016</v>
      </c>
      <c r="C453" t="s">
        <v>49</v>
      </c>
      <c r="D453">
        <v>6648.9299000000219</v>
      </c>
    </row>
    <row r="454" spans="1:4" x14ac:dyDescent="0.35">
      <c r="A454" t="s">
        <v>15</v>
      </c>
      <c r="B454">
        <v>2016</v>
      </c>
      <c r="C454" t="s">
        <v>50</v>
      </c>
      <c r="D454">
        <v>6623.2169999999996</v>
      </c>
    </row>
    <row r="455" spans="1:4" x14ac:dyDescent="0.35">
      <c r="A455" t="s">
        <v>15</v>
      </c>
      <c r="B455">
        <v>2016</v>
      </c>
      <c r="C455" t="s">
        <v>47</v>
      </c>
      <c r="D455">
        <v>6363.6900000000005</v>
      </c>
    </row>
    <row r="456" spans="1:4" x14ac:dyDescent="0.35">
      <c r="A456" t="s">
        <v>15</v>
      </c>
      <c r="B456">
        <v>2016</v>
      </c>
      <c r="C456" t="s">
        <v>48</v>
      </c>
      <c r="D456">
        <v>6131</v>
      </c>
    </row>
    <row r="457" spans="1:4" x14ac:dyDescent="0.35">
      <c r="A457" t="s">
        <v>15</v>
      </c>
      <c r="B457">
        <v>2015</v>
      </c>
      <c r="C457" t="s">
        <v>49</v>
      </c>
      <c r="D457">
        <v>6321.0800000000008</v>
      </c>
    </row>
    <row r="458" spans="1:4" x14ac:dyDescent="0.35">
      <c r="A458" t="s">
        <v>15</v>
      </c>
      <c r="B458">
        <v>2015</v>
      </c>
      <c r="C458" t="s">
        <v>50</v>
      </c>
      <c r="D458">
        <v>6272.7868064516133</v>
      </c>
    </row>
    <row r="459" spans="1:4" x14ac:dyDescent="0.35">
      <c r="A459" t="s">
        <v>15</v>
      </c>
      <c r="B459">
        <v>2015</v>
      </c>
      <c r="C459" t="s">
        <v>47</v>
      </c>
      <c r="D459">
        <v>6114.8578709677422</v>
      </c>
    </row>
    <row r="460" spans="1:4" x14ac:dyDescent="0.35">
      <c r="A460" t="s">
        <v>15</v>
      </c>
      <c r="B460">
        <v>2015</v>
      </c>
      <c r="C460" t="s">
        <v>48</v>
      </c>
      <c r="D460">
        <v>5772.7370000000001</v>
      </c>
    </row>
    <row r="461" spans="1:4" x14ac:dyDescent="0.35">
      <c r="A461" t="s">
        <v>15</v>
      </c>
      <c r="B461">
        <v>2014</v>
      </c>
      <c r="C461" t="s">
        <v>49</v>
      </c>
      <c r="D461">
        <v>6683.866</v>
      </c>
    </row>
    <row r="462" spans="1:4" x14ac:dyDescent="0.35">
      <c r="A462" t="s">
        <v>15</v>
      </c>
      <c r="B462">
        <v>2014</v>
      </c>
      <c r="C462" t="s">
        <v>50</v>
      </c>
      <c r="D462">
        <v>6531.576</v>
      </c>
    </row>
    <row r="463" spans="1:4" x14ac:dyDescent="0.35">
      <c r="A463" t="s">
        <v>15</v>
      </c>
      <c r="B463">
        <v>2014</v>
      </c>
      <c r="C463" t="s">
        <v>47</v>
      </c>
      <c r="D463">
        <v>6193.7209999999995</v>
      </c>
    </row>
    <row r="464" spans="1:4" x14ac:dyDescent="0.35">
      <c r="A464" t="s">
        <v>15</v>
      </c>
      <c r="B464">
        <v>2014</v>
      </c>
      <c r="C464" t="s">
        <v>48</v>
      </c>
      <c r="D464">
        <v>3780.2910000000002</v>
      </c>
    </row>
    <row r="465" spans="1:4" x14ac:dyDescent="0.35">
      <c r="A465" t="s">
        <v>15</v>
      </c>
      <c r="B465">
        <v>2013</v>
      </c>
      <c r="C465" t="s">
        <v>49</v>
      </c>
      <c r="D465">
        <v>5428.8590000000013</v>
      </c>
    </row>
    <row r="466" spans="1:4" x14ac:dyDescent="0.35">
      <c r="A466" t="s">
        <v>15</v>
      </c>
      <c r="B466">
        <v>2013</v>
      </c>
      <c r="C466" t="s">
        <v>50</v>
      </c>
      <c r="D466">
        <v>1087.9769999999999</v>
      </c>
    </row>
    <row r="467" spans="1:4" x14ac:dyDescent="0.35">
      <c r="A467" t="s">
        <v>15</v>
      </c>
      <c r="B467">
        <v>2013</v>
      </c>
      <c r="C467" t="s">
        <v>47</v>
      </c>
      <c r="D467">
        <v>2740.1950000000002</v>
      </c>
    </row>
    <row r="468" spans="1:4" x14ac:dyDescent="0.35">
      <c r="A468" t="s">
        <v>15</v>
      </c>
      <c r="B468">
        <v>2013</v>
      </c>
      <c r="C468" t="s">
        <v>48</v>
      </c>
      <c r="D468">
        <v>6485.585</v>
      </c>
    </row>
    <row r="469" spans="1:4" x14ac:dyDescent="0.35">
      <c r="A469" t="s">
        <v>15</v>
      </c>
      <c r="B469">
        <v>2012</v>
      </c>
      <c r="C469" t="s">
        <v>49</v>
      </c>
      <c r="D469">
        <v>6474.03</v>
      </c>
    </row>
    <row r="470" spans="1:4" x14ac:dyDescent="0.35">
      <c r="A470" t="s">
        <v>15</v>
      </c>
      <c r="B470">
        <v>2012</v>
      </c>
      <c r="C470" t="s">
        <v>50</v>
      </c>
      <c r="D470">
        <v>5613.2709999999997</v>
      </c>
    </row>
    <row r="471" spans="1:4" x14ac:dyDescent="0.35">
      <c r="A471" t="s">
        <v>15</v>
      </c>
      <c r="B471">
        <v>2012</v>
      </c>
      <c r="C471" t="s">
        <v>47</v>
      </c>
      <c r="D471">
        <v>5709</v>
      </c>
    </row>
    <row r="472" spans="1:4" x14ac:dyDescent="0.35">
      <c r="A472" t="s">
        <v>15</v>
      </c>
      <c r="B472">
        <v>2012</v>
      </c>
      <c r="C472" t="s">
        <v>48</v>
      </c>
      <c r="D472">
        <v>4847.3599999999997</v>
      </c>
    </row>
    <row r="473" spans="1:4" x14ac:dyDescent="0.35">
      <c r="A473" t="s">
        <v>15</v>
      </c>
      <c r="B473">
        <v>2011</v>
      </c>
      <c r="C473" t="s">
        <v>49</v>
      </c>
      <c r="D473">
        <v>4951.8599999999997</v>
      </c>
    </row>
    <row r="474" spans="1:4" x14ac:dyDescent="0.35">
      <c r="A474" t="s">
        <v>15</v>
      </c>
      <c r="B474">
        <v>2011</v>
      </c>
      <c r="C474" t="s">
        <v>50</v>
      </c>
      <c r="D474">
        <v>5878.57</v>
      </c>
    </row>
    <row r="475" spans="1:4" x14ac:dyDescent="0.35">
      <c r="A475" t="s">
        <v>15</v>
      </c>
      <c r="B475">
        <v>2011</v>
      </c>
      <c r="C475" t="s">
        <v>47</v>
      </c>
      <c r="D475">
        <v>6661.3019999999997</v>
      </c>
    </row>
    <row r="476" spans="1:4" x14ac:dyDescent="0.35">
      <c r="A476" t="s">
        <v>15</v>
      </c>
      <c r="B476">
        <v>2011</v>
      </c>
      <c r="C476" t="s">
        <v>48</v>
      </c>
      <c r="D476">
        <v>5369.76</v>
      </c>
    </row>
    <row r="477" spans="1:4" x14ac:dyDescent="0.35">
      <c r="A477" t="s">
        <v>15</v>
      </c>
      <c r="B477">
        <v>2010</v>
      </c>
      <c r="C477" t="s">
        <v>49</v>
      </c>
      <c r="D477">
        <v>5969.36</v>
      </c>
    </row>
    <row r="478" spans="1:4" x14ac:dyDescent="0.35">
      <c r="A478" t="s">
        <v>15</v>
      </c>
      <c r="B478">
        <v>2010</v>
      </c>
      <c r="C478" t="s">
        <v>50</v>
      </c>
      <c r="D478">
        <v>4623.99</v>
      </c>
    </row>
    <row r="479" spans="1:4" x14ac:dyDescent="0.35">
      <c r="A479" t="s">
        <v>15</v>
      </c>
      <c r="B479">
        <v>2010</v>
      </c>
      <c r="C479" t="s">
        <v>47</v>
      </c>
      <c r="D479">
        <v>6550.5749999999998</v>
      </c>
    </row>
    <row r="480" spans="1:4" x14ac:dyDescent="0.35">
      <c r="A480" t="s">
        <v>15</v>
      </c>
      <c r="B480">
        <v>2010</v>
      </c>
      <c r="C480" t="s">
        <v>48</v>
      </c>
      <c r="D480">
        <v>5164.7820000000002</v>
      </c>
    </row>
    <row r="481" spans="1:4" x14ac:dyDescent="0.35">
      <c r="A481" t="s">
        <v>15</v>
      </c>
      <c r="B481">
        <v>2009</v>
      </c>
      <c r="C481" t="s">
        <v>49</v>
      </c>
      <c r="D481">
        <v>7445.6580000000004</v>
      </c>
    </row>
    <row r="482" spans="1:4" x14ac:dyDescent="0.35">
      <c r="A482" t="s">
        <v>15</v>
      </c>
      <c r="B482">
        <v>2009</v>
      </c>
      <c r="C482" t="s">
        <v>50</v>
      </c>
      <c r="D482">
        <v>7138.1629999999996</v>
      </c>
    </row>
    <row r="483" spans="1:4" x14ac:dyDescent="0.35">
      <c r="A483" t="s">
        <v>15</v>
      </c>
      <c r="B483">
        <v>2009</v>
      </c>
      <c r="C483" t="s">
        <v>47</v>
      </c>
      <c r="D483">
        <v>6273.28</v>
      </c>
    </row>
    <row r="484" spans="1:4" x14ac:dyDescent="0.35">
      <c r="A484" t="s">
        <v>15</v>
      </c>
      <c r="B484">
        <v>2009</v>
      </c>
      <c r="C484" t="s">
        <v>48</v>
      </c>
      <c r="D484">
        <v>7486.6409999999996</v>
      </c>
    </row>
    <row r="485" spans="1:4" x14ac:dyDescent="0.35">
      <c r="A485" t="s">
        <v>15</v>
      </c>
      <c r="B485">
        <v>2008</v>
      </c>
      <c r="C485" t="s">
        <v>49</v>
      </c>
      <c r="D485">
        <v>7378.7079999999996</v>
      </c>
    </row>
    <row r="486" spans="1:4" x14ac:dyDescent="0.35">
      <c r="A486" t="s">
        <v>15</v>
      </c>
      <c r="B486">
        <v>2008</v>
      </c>
      <c r="C486" t="s">
        <v>50</v>
      </c>
      <c r="D486">
        <v>7790</v>
      </c>
    </row>
    <row r="487" spans="1:4" x14ac:dyDescent="0.35">
      <c r="A487" t="s">
        <v>15</v>
      </c>
      <c r="B487">
        <v>2008</v>
      </c>
      <c r="C487" t="s">
        <v>47</v>
      </c>
      <c r="D487">
        <v>7736.8</v>
      </c>
    </row>
    <row r="488" spans="1:4" x14ac:dyDescent="0.35">
      <c r="A488" t="s">
        <v>15</v>
      </c>
      <c r="B488">
        <v>2008</v>
      </c>
      <c r="C488" t="s">
        <v>48</v>
      </c>
      <c r="D488">
        <v>6891.7349999999997</v>
      </c>
    </row>
    <row r="489" spans="1:4" x14ac:dyDescent="0.35">
      <c r="A489" t="s">
        <v>15</v>
      </c>
      <c r="B489">
        <v>2007</v>
      </c>
      <c r="C489" t="s">
        <v>49</v>
      </c>
      <c r="D489">
        <v>6221</v>
      </c>
    </row>
    <row r="490" spans="1:4" x14ac:dyDescent="0.35">
      <c r="A490" t="s">
        <v>15</v>
      </c>
      <c r="B490">
        <v>2007</v>
      </c>
      <c r="C490" t="s">
        <v>50</v>
      </c>
      <c r="D490">
        <v>8267</v>
      </c>
    </row>
    <row r="491" spans="1:4" x14ac:dyDescent="0.35">
      <c r="A491" t="s">
        <v>15</v>
      </c>
      <c r="B491">
        <v>2007</v>
      </c>
      <c r="C491" t="s">
        <v>47</v>
      </c>
      <c r="D491">
        <v>8013</v>
      </c>
    </row>
    <row r="492" spans="1:4" x14ac:dyDescent="0.35">
      <c r="A492" t="s">
        <v>15</v>
      </c>
      <c r="B492">
        <v>2007</v>
      </c>
      <c r="C492" t="s">
        <v>48</v>
      </c>
      <c r="D492">
        <v>7142</v>
      </c>
    </row>
    <row r="493" spans="1:4" x14ac:dyDescent="0.35">
      <c r="A493" t="s">
        <v>15</v>
      </c>
      <c r="B493">
        <v>2006</v>
      </c>
      <c r="C493" t="s">
        <v>49</v>
      </c>
      <c r="D493">
        <v>7999</v>
      </c>
    </row>
    <row r="494" spans="1:4" x14ac:dyDescent="0.35">
      <c r="A494" t="s">
        <v>15</v>
      </c>
      <c r="B494">
        <v>2006</v>
      </c>
      <c r="C494" t="s">
        <v>50</v>
      </c>
      <c r="D494">
        <v>6675</v>
      </c>
    </row>
    <row r="495" spans="1:4" x14ac:dyDescent="0.35">
      <c r="A495" t="s">
        <v>15</v>
      </c>
      <c r="B495">
        <v>2006</v>
      </c>
      <c r="C495" t="s">
        <v>47</v>
      </c>
      <c r="D495">
        <v>7137</v>
      </c>
    </row>
    <row r="496" spans="1:4" x14ac:dyDescent="0.35">
      <c r="A496" t="s">
        <v>15</v>
      </c>
      <c r="B496">
        <v>2006</v>
      </c>
      <c r="C496" t="s">
        <v>48</v>
      </c>
      <c r="D496">
        <v>6588</v>
      </c>
    </row>
    <row r="497" spans="1:4" x14ac:dyDescent="0.35">
      <c r="A497" t="s">
        <v>16</v>
      </c>
      <c r="B497">
        <v>2024</v>
      </c>
      <c r="C497" t="s">
        <v>47</v>
      </c>
      <c r="D497">
        <v>15816.04</v>
      </c>
    </row>
    <row r="498" spans="1:4" x14ac:dyDescent="0.35">
      <c r="A498" t="s">
        <v>16</v>
      </c>
      <c r="B498">
        <v>2024</v>
      </c>
      <c r="C498" t="s">
        <v>48</v>
      </c>
      <c r="D498">
        <v>13233.08</v>
      </c>
    </row>
    <row r="499" spans="1:4" x14ac:dyDescent="0.35">
      <c r="A499" t="s">
        <v>16</v>
      </c>
      <c r="B499">
        <v>2023</v>
      </c>
      <c r="C499" t="s">
        <v>49</v>
      </c>
      <c r="D499">
        <v>17982.240000000002</v>
      </c>
    </row>
    <row r="500" spans="1:4" x14ac:dyDescent="0.35">
      <c r="A500" t="s">
        <v>16</v>
      </c>
      <c r="B500">
        <v>2023</v>
      </c>
      <c r="C500" t="s">
        <v>50</v>
      </c>
      <c r="D500">
        <v>1051.82</v>
      </c>
    </row>
    <row r="501" spans="1:4" x14ac:dyDescent="0.35">
      <c r="A501" t="s">
        <v>16</v>
      </c>
      <c r="B501">
        <v>2023</v>
      </c>
      <c r="C501" t="s">
        <v>47</v>
      </c>
      <c r="D501">
        <v>18310.88</v>
      </c>
    </row>
    <row r="502" spans="1:4" x14ac:dyDescent="0.35">
      <c r="A502" t="s">
        <v>16</v>
      </c>
      <c r="B502">
        <v>2023</v>
      </c>
      <c r="C502" t="s">
        <v>48</v>
      </c>
      <c r="D502">
        <v>11687.96</v>
      </c>
    </row>
    <row r="503" spans="1:4" x14ac:dyDescent="0.35">
      <c r="A503" t="s">
        <v>16</v>
      </c>
      <c r="B503">
        <v>2022</v>
      </c>
      <c r="C503" t="s">
        <v>49</v>
      </c>
      <c r="D503">
        <v>21141</v>
      </c>
    </row>
    <row r="504" spans="1:4" x14ac:dyDescent="0.35">
      <c r="A504" t="s">
        <v>16</v>
      </c>
      <c r="B504">
        <v>2022</v>
      </c>
      <c r="C504" t="s">
        <v>50</v>
      </c>
      <c r="D504">
        <v>13259.43</v>
      </c>
    </row>
    <row r="505" spans="1:4" x14ac:dyDescent="0.35">
      <c r="A505" t="s">
        <v>16</v>
      </c>
      <c r="B505">
        <v>2022</v>
      </c>
      <c r="C505" t="s">
        <v>47</v>
      </c>
      <c r="D505">
        <v>16011.83</v>
      </c>
    </row>
    <row r="506" spans="1:4" x14ac:dyDescent="0.35">
      <c r="A506" t="s">
        <v>16</v>
      </c>
      <c r="B506">
        <v>2022</v>
      </c>
      <c r="C506" t="s">
        <v>48</v>
      </c>
      <c r="D506">
        <v>9721.14</v>
      </c>
    </row>
    <row r="507" spans="1:4" x14ac:dyDescent="0.35">
      <c r="A507" t="s">
        <v>16</v>
      </c>
      <c r="B507">
        <v>2021</v>
      </c>
      <c r="C507" t="s">
        <v>49</v>
      </c>
      <c r="D507">
        <v>19610.509999999998</v>
      </c>
    </row>
    <row r="508" spans="1:4" x14ac:dyDescent="0.35">
      <c r="A508" t="s">
        <v>16</v>
      </c>
      <c r="B508">
        <v>2021</v>
      </c>
      <c r="C508" t="s">
        <v>50</v>
      </c>
      <c r="D508">
        <v>15283.88</v>
      </c>
    </row>
    <row r="509" spans="1:4" x14ac:dyDescent="0.35">
      <c r="A509" t="s">
        <v>16</v>
      </c>
      <c r="B509">
        <v>2021</v>
      </c>
      <c r="C509" t="s">
        <v>47</v>
      </c>
      <c r="D509">
        <v>15949.23</v>
      </c>
    </row>
    <row r="510" spans="1:4" x14ac:dyDescent="0.35">
      <c r="A510" t="s">
        <v>16</v>
      </c>
      <c r="B510">
        <v>2021</v>
      </c>
      <c r="C510" t="s">
        <v>48</v>
      </c>
      <c r="D510">
        <v>12121.4</v>
      </c>
    </row>
    <row r="511" spans="1:4" x14ac:dyDescent="0.35">
      <c r="A511" t="s">
        <v>16</v>
      </c>
      <c r="B511">
        <v>2020</v>
      </c>
      <c r="C511" t="s">
        <v>49</v>
      </c>
      <c r="D511">
        <v>22100.28</v>
      </c>
    </row>
    <row r="512" spans="1:4" x14ac:dyDescent="0.35">
      <c r="A512" t="s">
        <v>16</v>
      </c>
      <c r="B512">
        <v>2020</v>
      </c>
      <c r="C512" t="s">
        <v>50</v>
      </c>
      <c r="D512">
        <v>17672.8</v>
      </c>
    </row>
    <row r="513" spans="1:4" x14ac:dyDescent="0.35">
      <c r="A513" t="s">
        <v>16</v>
      </c>
      <c r="B513">
        <v>2020</v>
      </c>
      <c r="C513" t="s">
        <v>47</v>
      </c>
      <c r="D513">
        <v>14521.83</v>
      </c>
    </row>
    <row r="514" spans="1:4" x14ac:dyDescent="0.35">
      <c r="A514" t="s">
        <v>16</v>
      </c>
      <c r="B514">
        <v>2020</v>
      </c>
      <c r="C514" t="s">
        <v>48</v>
      </c>
      <c r="D514">
        <v>13194.970000000001</v>
      </c>
    </row>
    <row r="515" spans="1:4" x14ac:dyDescent="0.35">
      <c r="A515" t="s">
        <v>16</v>
      </c>
      <c r="B515">
        <v>2019</v>
      </c>
      <c r="C515" t="s">
        <v>49</v>
      </c>
      <c r="D515">
        <v>24100.41</v>
      </c>
    </row>
    <row r="516" spans="1:4" x14ac:dyDescent="0.35">
      <c r="A516" t="s">
        <v>16</v>
      </c>
      <c r="B516">
        <v>2019</v>
      </c>
      <c r="C516" t="s">
        <v>50</v>
      </c>
      <c r="D516">
        <v>15386.53</v>
      </c>
    </row>
    <row r="517" spans="1:4" x14ac:dyDescent="0.35">
      <c r="A517" t="s">
        <v>16</v>
      </c>
      <c r="B517">
        <v>2019</v>
      </c>
      <c r="C517" t="s">
        <v>47</v>
      </c>
      <c r="D517">
        <v>16628.560000000001</v>
      </c>
    </row>
    <row r="518" spans="1:4" x14ac:dyDescent="0.35">
      <c r="A518" t="s">
        <v>16</v>
      </c>
      <c r="B518">
        <v>2019</v>
      </c>
      <c r="C518" t="s">
        <v>48</v>
      </c>
      <c r="D518">
        <v>10999.45</v>
      </c>
    </row>
    <row r="519" spans="1:4" x14ac:dyDescent="0.35">
      <c r="A519" t="s">
        <v>16</v>
      </c>
      <c r="B519">
        <v>2018</v>
      </c>
      <c r="C519" t="s">
        <v>49</v>
      </c>
      <c r="D519">
        <v>24426.59</v>
      </c>
    </row>
    <row r="520" spans="1:4" x14ac:dyDescent="0.35">
      <c r="A520" t="s">
        <v>16</v>
      </c>
      <c r="B520">
        <v>2018</v>
      </c>
      <c r="C520" t="s">
        <v>50</v>
      </c>
      <c r="D520">
        <v>17731.37</v>
      </c>
    </row>
    <row r="521" spans="1:4" x14ac:dyDescent="0.35">
      <c r="A521" t="s">
        <v>16</v>
      </c>
      <c r="B521">
        <v>2018</v>
      </c>
      <c r="C521" t="s">
        <v>47</v>
      </c>
      <c r="D521">
        <v>22675.14</v>
      </c>
    </row>
    <row r="522" spans="1:4" x14ac:dyDescent="0.35">
      <c r="A522" t="s">
        <v>16</v>
      </c>
      <c r="B522">
        <v>2018</v>
      </c>
      <c r="C522" t="s">
        <v>48</v>
      </c>
      <c r="D522">
        <v>13066.63</v>
      </c>
    </row>
    <row r="523" spans="1:4" x14ac:dyDescent="0.35">
      <c r="A523" t="s">
        <v>16</v>
      </c>
      <c r="B523">
        <v>2017</v>
      </c>
      <c r="C523" t="s">
        <v>49</v>
      </c>
      <c r="D523">
        <v>23078.59</v>
      </c>
    </row>
    <row r="524" spans="1:4" x14ac:dyDescent="0.35">
      <c r="A524" t="s">
        <v>16</v>
      </c>
      <c r="B524">
        <v>2017</v>
      </c>
      <c r="C524" t="s">
        <v>50</v>
      </c>
      <c r="D524">
        <v>4780.83</v>
      </c>
    </row>
    <row r="525" spans="1:4" x14ac:dyDescent="0.35">
      <c r="A525" t="s">
        <v>16</v>
      </c>
      <c r="B525">
        <v>2017</v>
      </c>
      <c r="C525" t="s">
        <v>47</v>
      </c>
      <c r="D525">
        <v>0</v>
      </c>
    </row>
    <row r="526" spans="1:4" x14ac:dyDescent="0.35">
      <c r="A526" t="s">
        <v>16</v>
      </c>
      <c r="B526">
        <v>2017</v>
      </c>
      <c r="C526" t="s">
        <v>48</v>
      </c>
      <c r="D526">
        <v>4309.5300000000007</v>
      </c>
    </row>
    <row r="527" spans="1:4" x14ac:dyDescent="0.35">
      <c r="A527" t="s">
        <v>16</v>
      </c>
      <c r="B527">
        <v>2016</v>
      </c>
      <c r="C527" t="s">
        <v>49</v>
      </c>
      <c r="D527">
        <v>19491.620000000021</v>
      </c>
    </row>
    <row r="528" spans="1:4" x14ac:dyDescent="0.35">
      <c r="A528" t="s">
        <v>16</v>
      </c>
      <c r="B528">
        <v>2016</v>
      </c>
      <c r="C528" t="s">
        <v>50</v>
      </c>
      <c r="D528">
        <v>14097.49</v>
      </c>
    </row>
    <row r="529" spans="1:4" x14ac:dyDescent="0.35">
      <c r="A529" t="s">
        <v>16</v>
      </c>
      <c r="B529">
        <v>2016</v>
      </c>
      <c r="C529" t="s">
        <v>47</v>
      </c>
      <c r="D529">
        <v>20970.659999999996</v>
      </c>
    </row>
    <row r="530" spans="1:4" x14ac:dyDescent="0.35">
      <c r="A530" t="s">
        <v>16</v>
      </c>
      <c r="B530">
        <v>2016</v>
      </c>
      <c r="C530" t="s">
        <v>48</v>
      </c>
      <c r="D530">
        <v>11210</v>
      </c>
    </row>
    <row r="531" spans="1:4" x14ac:dyDescent="0.35">
      <c r="A531" t="s">
        <v>16</v>
      </c>
      <c r="B531">
        <v>2015</v>
      </c>
      <c r="C531" t="s">
        <v>49</v>
      </c>
      <c r="D531">
        <v>25236.789999999997</v>
      </c>
    </row>
    <row r="532" spans="1:4" x14ac:dyDescent="0.35">
      <c r="A532" t="s">
        <v>16</v>
      </c>
      <c r="B532">
        <v>2015</v>
      </c>
      <c r="C532" t="s">
        <v>50</v>
      </c>
      <c r="D532">
        <v>17031.051935483873</v>
      </c>
    </row>
    <row r="533" spans="1:4" x14ac:dyDescent="0.35">
      <c r="A533" t="s">
        <v>16</v>
      </c>
      <c r="B533">
        <v>2015</v>
      </c>
      <c r="C533" t="s">
        <v>47</v>
      </c>
      <c r="D533">
        <v>23771.085483870967</v>
      </c>
    </row>
    <row r="534" spans="1:4" x14ac:dyDescent="0.35">
      <c r="A534" t="s">
        <v>16</v>
      </c>
      <c r="B534">
        <v>2015</v>
      </c>
      <c r="C534" t="s">
        <v>48</v>
      </c>
      <c r="D534">
        <v>11277.560000000001</v>
      </c>
    </row>
    <row r="535" spans="1:4" x14ac:dyDescent="0.35">
      <c r="A535" t="s">
        <v>16</v>
      </c>
      <c r="B535">
        <v>2014</v>
      </c>
      <c r="C535" t="s">
        <v>49</v>
      </c>
      <c r="D535">
        <v>24438.17</v>
      </c>
    </row>
    <row r="536" spans="1:4" x14ac:dyDescent="0.35">
      <c r="A536" t="s">
        <v>16</v>
      </c>
      <c r="B536">
        <v>2014</v>
      </c>
      <c r="C536" t="s">
        <v>50</v>
      </c>
      <c r="D536">
        <v>23861.33</v>
      </c>
    </row>
    <row r="537" spans="1:4" x14ac:dyDescent="0.35">
      <c r="A537" t="s">
        <v>16</v>
      </c>
      <c r="B537">
        <v>2014</v>
      </c>
      <c r="C537" t="s">
        <v>47</v>
      </c>
      <c r="D537">
        <v>25722.799999999999</v>
      </c>
    </row>
    <row r="538" spans="1:4" x14ac:dyDescent="0.35">
      <c r="A538" t="s">
        <v>16</v>
      </c>
      <c r="B538">
        <v>2014</v>
      </c>
      <c r="C538" t="s">
        <v>48</v>
      </c>
      <c r="D538">
        <v>13054.089999999998</v>
      </c>
    </row>
    <row r="539" spans="1:4" x14ac:dyDescent="0.35">
      <c r="A539" t="s">
        <v>16</v>
      </c>
      <c r="B539">
        <v>2013</v>
      </c>
      <c r="C539" t="s">
        <v>49</v>
      </c>
      <c r="D539">
        <v>18991.21</v>
      </c>
    </row>
    <row r="540" spans="1:4" x14ac:dyDescent="0.35">
      <c r="A540" t="s">
        <v>16</v>
      </c>
      <c r="B540">
        <v>2013</v>
      </c>
      <c r="C540" t="s">
        <v>50</v>
      </c>
      <c r="D540">
        <v>15426.760000000002</v>
      </c>
    </row>
    <row r="541" spans="1:4" x14ac:dyDescent="0.35">
      <c r="A541" t="s">
        <v>16</v>
      </c>
      <c r="B541">
        <v>2013</v>
      </c>
      <c r="C541" t="s">
        <v>47</v>
      </c>
      <c r="D541">
        <v>17538.04</v>
      </c>
    </row>
    <row r="542" spans="1:4" x14ac:dyDescent="0.35">
      <c r="A542" t="s">
        <v>16</v>
      </c>
      <c r="B542">
        <v>2013</v>
      </c>
      <c r="C542" t="s">
        <v>48</v>
      </c>
      <c r="D542">
        <v>15857.42</v>
      </c>
    </row>
    <row r="543" spans="1:4" x14ac:dyDescent="0.35">
      <c r="A543" t="s">
        <v>16</v>
      </c>
      <c r="B543">
        <v>2012</v>
      </c>
      <c r="C543" t="s">
        <v>49</v>
      </c>
      <c r="D543">
        <v>27281.03</v>
      </c>
    </row>
    <row r="544" spans="1:4" x14ac:dyDescent="0.35">
      <c r="A544" t="s">
        <v>16</v>
      </c>
      <c r="B544">
        <v>2012</v>
      </c>
      <c r="C544" t="s">
        <v>50</v>
      </c>
      <c r="D544">
        <v>17645.27</v>
      </c>
    </row>
    <row r="545" spans="1:4" x14ac:dyDescent="0.35">
      <c r="A545" t="s">
        <v>16</v>
      </c>
      <c r="B545">
        <v>2012</v>
      </c>
      <c r="C545" t="s">
        <v>47</v>
      </c>
      <c r="D545">
        <v>21555</v>
      </c>
    </row>
    <row r="546" spans="1:4" x14ac:dyDescent="0.35">
      <c r="A546" t="s">
        <v>16</v>
      </c>
      <c r="B546">
        <v>2012</v>
      </c>
      <c r="C546" t="s">
        <v>48</v>
      </c>
      <c r="D546">
        <v>10682.39</v>
      </c>
    </row>
    <row r="547" spans="1:4" x14ac:dyDescent="0.35">
      <c r="A547" t="s">
        <v>16</v>
      </c>
      <c r="B547">
        <v>2011</v>
      </c>
      <c r="C547" t="s">
        <v>49</v>
      </c>
      <c r="D547">
        <v>25626.87</v>
      </c>
    </row>
    <row r="548" spans="1:4" x14ac:dyDescent="0.35">
      <c r="A548" t="s">
        <v>16</v>
      </c>
      <c r="B548">
        <v>2011</v>
      </c>
      <c r="C548" t="s">
        <v>50</v>
      </c>
      <c r="D548">
        <v>20387.740000000002</v>
      </c>
    </row>
    <row r="549" spans="1:4" x14ac:dyDescent="0.35">
      <c r="A549" t="s">
        <v>16</v>
      </c>
      <c r="B549">
        <v>2011</v>
      </c>
      <c r="C549" t="s">
        <v>47</v>
      </c>
      <c r="D549">
        <v>22169.53</v>
      </c>
    </row>
    <row r="550" spans="1:4" x14ac:dyDescent="0.35">
      <c r="A550" t="s">
        <v>16</v>
      </c>
      <c r="B550">
        <v>2011</v>
      </c>
      <c r="C550" t="s">
        <v>48</v>
      </c>
      <c r="D550">
        <v>12709.21</v>
      </c>
    </row>
    <row r="551" spans="1:4" x14ac:dyDescent="0.35">
      <c r="A551" t="s">
        <v>16</v>
      </c>
      <c r="B551">
        <v>2010</v>
      </c>
      <c r="C551" t="s">
        <v>49</v>
      </c>
      <c r="D551">
        <v>23191.01</v>
      </c>
    </row>
    <row r="552" spans="1:4" x14ac:dyDescent="0.35">
      <c r="A552" t="s">
        <v>16</v>
      </c>
      <c r="B552">
        <v>2010</v>
      </c>
      <c r="C552" t="s">
        <v>50</v>
      </c>
      <c r="D552">
        <v>16414.939999999999</v>
      </c>
    </row>
    <row r="553" spans="1:4" x14ac:dyDescent="0.35">
      <c r="A553" t="s">
        <v>16</v>
      </c>
      <c r="B553">
        <v>2010</v>
      </c>
      <c r="C553" t="s">
        <v>47</v>
      </c>
      <c r="D553">
        <v>13878.78</v>
      </c>
    </row>
    <row r="554" spans="1:4" x14ac:dyDescent="0.35">
      <c r="A554" t="s">
        <v>16</v>
      </c>
      <c r="B554">
        <v>2010</v>
      </c>
      <c r="C554" t="s">
        <v>48</v>
      </c>
      <c r="D554">
        <v>12874.99</v>
      </c>
    </row>
    <row r="555" spans="1:4" x14ac:dyDescent="0.35">
      <c r="A555" t="s">
        <v>16</v>
      </c>
      <c r="B555">
        <v>2009</v>
      </c>
      <c r="C555" t="s">
        <v>49</v>
      </c>
      <c r="D555">
        <v>15805.38</v>
      </c>
    </row>
    <row r="556" spans="1:4" x14ac:dyDescent="0.35">
      <c r="A556" t="s">
        <v>16</v>
      </c>
      <c r="B556">
        <v>2009</v>
      </c>
      <c r="C556" t="s">
        <v>50</v>
      </c>
      <c r="D556">
        <v>107.51</v>
      </c>
    </row>
    <row r="557" spans="1:4" x14ac:dyDescent="0.35">
      <c r="A557" t="s">
        <v>17</v>
      </c>
      <c r="B557">
        <v>2024</v>
      </c>
      <c r="C557" t="s">
        <v>47</v>
      </c>
      <c r="D557">
        <v>17747.496491300099</v>
      </c>
    </row>
    <row r="558" spans="1:4" x14ac:dyDescent="0.35">
      <c r="A558" t="s">
        <v>17</v>
      </c>
      <c r="B558">
        <v>2024</v>
      </c>
      <c r="C558" t="s">
        <v>48</v>
      </c>
      <c r="D558">
        <v>18865.821598699898</v>
      </c>
    </row>
    <row r="559" spans="1:4" x14ac:dyDescent="0.35">
      <c r="A559" t="s">
        <v>17</v>
      </c>
      <c r="B559">
        <v>2023</v>
      </c>
      <c r="C559" t="s">
        <v>49</v>
      </c>
      <c r="D559">
        <v>19607.789639100101</v>
      </c>
    </row>
    <row r="560" spans="1:4" x14ac:dyDescent="0.35">
      <c r="A560" t="s">
        <v>17</v>
      </c>
      <c r="B560">
        <v>2023</v>
      </c>
      <c r="C560" t="s">
        <v>50</v>
      </c>
      <c r="D560">
        <v>15734.743210899902</v>
      </c>
    </row>
    <row r="561" spans="1:4" x14ac:dyDescent="0.35">
      <c r="A561" t="s">
        <v>17</v>
      </c>
      <c r="B561">
        <v>2023</v>
      </c>
      <c r="C561" t="s">
        <v>47</v>
      </c>
      <c r="D561">
        <v>17783.853968000003</v>
      </c>
    </row>
    <row r="562" spans="1:4" x14ac:dyDescent="0.35">
      <c r="A562" t="s">
        <v>17</v>
      </c>
      <c r="B562">
        <v>2023</v>
      </c>
      <c r="C562" t="s">
        <v>48</v>
      </c>
      <c r="D562">
        <v>6561.1761819999983</v>
      </c>
    </row>
    <row r="563" spans="1:4" x14ac:dyDescent="0.35">
      <c r="A563" t="s">
        <v>17</v>
      </c>
      <c r="B563">
        <v>2022</v>
      </c>
      <c r="C563" t="s">
        <v>49</v>
      </c>
      <c r="D563">
        <v>18525.838</v>
      </c>
    </row>
    <row r="564" spans="1:4" x14ac:dyDescent="0.35">
      <c r="A564" t="s">
        <v>17</v>
      </c>
      <c r="B564">
        <v>2022</v>
      </c>
      <c r="C564" t="s">
        <v>50</v>
      </c>
      <c r="D564">
        <v>10287</v>
      </c>
    </row>
    <row r="565" spans="1:4" x14ac:dyDescent="0.35">
      <c r="A565" t="s">
        <v>17</v>
      </c>
      <c r="B565">
        <v>2022</v>
      </c>
      <c r="C565" t="s">
        <v>47</v>
      </c>
      <c r="D565">
        <v>14691.9</v>
      </c>
    </row>
    <row r="566" spans="1:4" x14ac:dyDescent="0.35">
      <c r="A566" t="s">
        <v>17</v>
      </c>
      <c r="B566">
        <v>2022</v>
      </c>
      <c r="C566" t="s">
        <v>48</v>
      </c>
      <c r="D566">
        <v>6432.424</v>
      </c>
    </row>
    <row r="567" spans="1:4" x14ac:dyDescent="0.35">
      <c r="A567" t="s">
        <v>17</v>
      </c>
      <c r="B567">
        <v>2021</v>
      </c>
      <c r="C567" t="s">
        <v>49</v>
      </c>
      <c r="D567">
        <v>18020.642100000001</v>
      </c>
    </row>
    <row r="568" spans="1:4" x14ac:dyDescent="0.35">
      <c r="A568" t="s">
        <v>17</v>
      </c>
      <c r="B568">
        <v>2021</v>
      </c>
      <c r="C568" t="s">
        <v>50</v>
      </c>
      <c r="D568">
        <v>13546.099</v>
      </c>
    </row>
    <row r="569" spans="1:4" x14ac:dyDescent="0.35">
      <c r="A569" t="s">
        <v>17</v>
      </c>
      <c r="B569">
        <v>2021</v>
      </c>
      <c r="C569" t="s">
        <v>47</v>
      </c>
      <c r="D569">
        <v>15884.602000000001</v>
      </c>
    </row>
    <row r="570" spans="1:4" x14ac:dyDescent="0.35">
      <c r="A570" t="s">
        <v>17</v>
      </c>
      <c r="B570">
        <v>2021</v>
      </c>
      <c r="C570" t="s">
        <v>48</v>
      </c>
      <c r="D570">
        <v>14745.790999999999</v>
      </c>
    </row>
    <row r="571" spans="1:4" x14ac:dyDescent="0.35">
      <c r="A571" t="s">
        <v>17</v>
      </c>
      <c r="B571">
        <v>2020</v>
      </c>
      <c r="C571" t="s">
        <v>49</v>
      </c>
      <c r="D571">
        <v>18501.157999999999</v>
      </c>
    </row>
    <row r="572" spans="1:4" x14ac:dyDescent="0.35">
      <c r="A572" t="s">
        <v>17</v>
      </c>
      <c r="B572">
        <v>2020</v>
      </c>
      <c r="C572" t="s">
        <v>50</v>
      </c>
      <c r="D572">
        <v>17762.621999999999</v>
      </c>
    </row>
    <row r="573" spans="1:4" x14ac:dyDescent="0.35">
      <c r="A573" t="s">
        <v>17</v>
      </c>
      <c r="B573">
        <v>2020</v>
      </c>
      <c r="C573" t="s">
        <v>47</v>
      </c>
      <c r="D573">
        <v>17855.366000000002</v>
      </c>
    </row>
    <row r="574" spans="1:4" x14ac:dyDescent="0.35">
      <c r="A574" t="s">
        <v>17</v>
      </c>
      <c r="B574">
        <v>2020</v>
      </c>
      <c r="C574" t="s">
        <v>48</v>
      </c>
      <c r="D574">
        <v>18378.267800000009</v>
      </c>
    </row>
    <row r="575" spans="1:4" x14ac:dyDescent="0.35">
      <c r="A575" t="s">
        <v>17</v>
      </c>
      <c r="B575">
        <v>2019</v>
      </c>
      <c r="C575" t="s">
        <v>49</v>
      </c>
      <c r="D575">
        <v>18865.274000000001</v>
      </c>
    </row>
    <row r="576" spans="1:4" x14ac:dyDescent="0.35">
      <c r="A576" t="s">
        <v>17</v>
      </c>
      <c r="B576">
        <v>2019</v>
      </c>
      <c r="C576" t="s">
        <v>50</v>
      </c>
      <c r="D576">
        <v>14563.248</v>
      </c>
    </row>
    <row r="577" spans="1:4" x14ac:dyDescent="0.35">
      <c r="A577" t="s">
        <v>17</v>
      </c>
      <c r="B577">
        <v>2019</v>
      </c>
      <c r="C577" t="s">
        <v>47</v>
      </c>
      <c r="D577">
        <v>9557.4590000000007</v>
      </c>
    </row>
    <row r="578" spans="1:4" x14ac:dyDescent="0.35">
      <c r="A578" t="s">
        <v>17</v>
      </c>
      <c r="B578">
        <v>2019</v>
      </c>
      <c r="C578" t="s">
        <v>48</v>
      </c>
      <c r="D578">
        <v>3666.194</v>
      </c>
    </row>
    <row r="579" spans="1:4" x14ac:dyDescent="0.35">
      <c r="A579" t="s">
        <v>17</v>
      </c>
      <c r="B579">
        <v>2018</v>
      </c>
      <c r="C579" t="s">
        <v>49</v>
      </c>
      <c r="D579">
        <v>12954.86</v>
      </c>
    </row>
    <row r="580" spans="1:4" x14ac:dyDescent="0.35">
      <c r="A580" t="s">
        <v>17</v>
      </c>
      <c r="B580">
        <v>2018</v>
      </c>
      <c r="C580" t="s">
        <v>50</v>
      </c>
      <c r="D580">
        <v>9473.6910000000007</v>
      </c>
    </row>
    <row r="581" spans="1:4" x14ac:dyDescent="0.35">
      <c r="A581" t="s">
        <v>17</v>
      </c>
      <c r="B581">
        <v>2018</v>
      </c>
      <c r="C581" t="s">
        <v>47</v>
      </c>
      <c r="D581">
        <v>9799.8649999999998</v>
      </c>
    </row>
    <row r="582" spans="1:4" x14ac:dyDescent="0.35">
      <c r="A582" t="s">
        <v>17</v>
      </c>
      <c r="B582">
        <v>2018</v>
      </c>
      <c r="C582" t="s">
        <v>48</v>
      </c>
      <c r="D582">
        <v>4820.9309999999996</v>
      </c>
    </row>
    <row r="583" spans="1:4" x14ac:dyDescent="0.35">
      <c r="A583" t="s">
        <v>17</v>
      </c>
      <c r="B583">
        <v>2017</v>
      </c>
      <c r="C583" t="s">
        <v>49</v>
      </c>
      <c r="D583">
        <v>13827.886</v>
      </c>
    </row>
    <row r="584" spans="1:4" x14ac:dyDescent="0.35">
      <c r="A584" t="s">
        <v>17</v>
      </c>
      <c r="B584">
        <v>2017</v>
      </c>
      <c r="C584" t="s">
        <v>50</v>
      </c>
      <c r="D584">
        <v>12895.733999999999</v>
      </c>
    </row>
    <row r="585" spans="1:4" x14ac:dyDescent="0.35">
      <c r="A585" t="s">
        <v>17</v>
      </c>
      <c r="B585">
        <v>2017</v>
      </c>
      <c r="C585" t="s">
        <v>47</v>
      </c>
      <c r="D585">
        <v>7265.4530000000004</v>
      </c>
    </row>
    <row r="586" spans="1:4" x14ac:dyDescent="0.35">
      <c r="A586" t="s">
        <v>17</v>
      </c>
      <c r="B586">
        <v>2017</v>
      </c>
      <c r="C586" t="s">
        <v>48</v>
      </c>
      <c r="D586">
        <v>7252.7980000000007</v>
      </c>
    </row>
    <row r="587" spans="1:4" x14ac:dyDescent="0.35">
      <c r="A587" t="s">
        <v>17</v>
      </c>
      <c r="B587">
        <v>2016</v>
      </c>
      <c r="C587" t="s">
        <v>49</v>
      </c>
      <c r="D587">
        <v>9251.86</v>
      </c>
    </row>
    <row r="588" spans="1:4" x14ac:dyDescent="0.35">
      <c r="A588" t="s">
        <v>17</v>
      </c>
      <c r="B588">
        <v>2016</v>
      </c>
      <c r="C588" t="s">
        <v>50</v>
      </c>
      <c r="D588">
        <v>8967.0300000000007</v>
      </c>
    </row>
    <row r="589" spans="1:4" x14ac:dyDescent="0.35">
      <c r="A589" t="s">
        <v>17</v>
      </c>
      <c r="B589">
        <v>2016</v>
      </c>
      <c r="C589" t="s">
        <v>47</v>
      </c>
      <c r="D589">
        <v>8914.2000000000007</v>
      </c>
    </row>
    <row r="590" spans="1:4" x14ac:dyDescent="0.35">
      <c r="A590" t="s">
        <v>17</v>
      </c>
      <c r="B590">
        <v>2016</v>
      </c>
      <c r="C590" t="s">
        <v>48</v>
      </c>
      <c r="D590">
        <v>7360.6610000000001</v>
      </c>
    </row>
    <row r="591" spans="1:4" x14ac:dyDescent="0.35">
      <c r="A591" t="s">
        <v>17</v>
      </c>
      <c r="B591">
        <v>2015</v>
      </c>
      <c r="C591" t="s">
        <v>49</v>
      </c>
      <c r="D591">
        <v>39973.370000000003</v>
      </c>
    </row>
    <row r="592" spans="1:4" x14ac:dyDescent="0.35">
      <c r="A592" t="s">
        <v>17</v>
      </c>
      <c r="B592">
        <v>2015</v>
      </c>
      <c r="C592" t="s">
        <v>50</v>
      </c>
      <c r="D592">
        <v>9094.1801935483854</v>
      </c>
    </row>
    <row r="593" spans="1:4" x14ac:dyDescent="0.35">
      <c r="A593" t="s">
        <v>17</v>
      </c>
      <c r="B593">
        <v>2015</v>
      </c>
      <c r="C593" t="s">
        <v>47</v>
      </c>
      <c r="D593">
        <v>7467.860483870968</v>
      </c>
    </row>
    <row r="594" spans="1:4" x14ac:dyDescent="0.35">
      <c r="A594" t="s">
        <v>17</v>
      </c>
      <c r="B594">
        <v>2015</v>
      </c>
      <c r="C594" t="s">
        <v>48</v>
      </c>
      <c r="D594">
        <v>5721.14</v>
      </c>
    </row>
    <row r="595" spans="1:4" x14ac:dyDescent="0.35">
      <c r="A595" t="s">
        <v>17</v>
      </c>
      <c r="B595">
        <v>2014</v>
      </c>
      <c r="C595" t="s">
        <v>49</v>
      </c>
      <c r="D595">
        <v>10460.634</v>
      </c>
    </row>
    <row r="596" spans="1:4" x14ac:dyDescent="0.35">
      <c r="A596" t="s">
        <v>17</v>
      </c>
      <c r="B596">
        <v>2014</v>
      </c>
      <c r="C596" t="s">
        <v>50</v>
      </c>
      <c r="D596">
        <v>7177.7730000000001</v>
      </c>
    </row>
    <row r="597" spans="1:4" x14ac:dyDescent="0.35">
      <c r="A597" t="s">
        <v>17</v>
      </c>
      <c r="B597">
        <v>2014</v>
      </c>
      <c r="C597" t="s">
        <v>47</v>
      </c>
      <c r="D597">
        <v>5665.6190000000006</v>
      </c>
    </row>
    <row r="598" spans="1:4" x14ac:dyDescent="0.35">
      <c r="A598" t="s">
        <v>17</v>
      </c>
      <c r="B598">
        <v>2014</v>
      </c>
      <c r="C598" t="s">
        <v>48</v>
      </c>
      <c r="D598">
        <v>4169.3869999999997</v>
      </c>
    </row>
    <row r="599" spans="1:4" x14ac:dyDescent="0.35">
      <c r="A599" t="s">
        <v>17</v>
      </c>
      <c r="B599">
        <v>2013</v>
      </c>
      <c r="C599" t="s">
        <v>49</v>
      </c>
      <c r="D599">
        <v>5709.2250000000004</v>
      </c>
    </row>
    <row r="600" spans="1:4" x14ac:dyDescent="0.35">
      <c r="A600" t="s">
        <v>17</v>
      </c>
      <c r="B600">
        <v>2013</v>
      </c>
      <c r="C600" t="s">
        <v>50</v>
      </c>
      <c r="D600">
        <v>4868.6889999999994</v>
      </c>
    </row>
    <row r="601" spans="1:4" x14ac:dyDescent="0.35">
      <c r="A601" t="s">
        <v>17</v>
      </c>
      <c r="B601">
        <v>2013</v>
      </c>
      <c r="C601" t="s">
        <v>47</v>
      </c>
      <c r="D601">
        <v>4355.42</v>
      </c>
    </row>
    <row r="602" spans="1:4" x14ac:dyDescent="0.35">
      <c r="A602" t="s">
        <v>17</v>
      </c>
      <c r="B602">
        <v>2013</v>
      </c>
      <c r="C602" t="s">
        <v>48</v>
      </c>
      <c r="D602">
        <v>3379.21452</v>
      </c>
    </row>
    <row r="603" spans="1:4" x14ac:dyDescent="0.35">
      <c r="A603" t="s">
        <v>18</v>
      </c>
      <c r="B603">
        <v>2024</v>
      </c>
      <c r="C603" t="s">
        <v>47</v>
      </c>
      <c r="D603">
        <v>26852.48</v>
      </c>
    </row>
    <row r="604" spans="1:4" x14ac:dyDescent="0.35">
      <c r="A604" t="s">
        <v>18</v>
      </c>
      <c r="B604">
        <v>2024</v>
      </c>
      <c r="C604" t="s">
        <v>48</v>
      </c>
      <c r="D604">
        <v>24506.55</v>
      </c>
    </row>
    <row r="605" spans="1:4" x14ac:dyDescent="0.35">
      <c r="A605" t="s">
        <v>18</v>
      </c>
      <c r="B605">
        <v>2023</v>
      </c>
      <c r="C605" t="s">
        <v>49</v>
      </c>
      <c r="D605">
        <v>26774.84</v>
      </c>
    </row>
    <row r="606" spans="1:4" x14ac:dyDescent="0.35">
      <c r="A606" t="s">
        <v>18</v>
      </c>
      <c r="B606">
        <v>2023</v>
      </c>
      <c r="C606" t="s">
        <v>50</v>
      </c>
      <c r="D606">
        <v>19826.389999999996</v>
      </c>
    </row>
    <row r="607" spans="1:4" x14ac:dyDescent="0.35">
      <c r="A607" t="s">
        <v>18</v>
      </c>
      <c r="B607">
        <v>2023</v>
      </c>
      <c r="C607" t="s">
        <v>47</v>
      </c>
      <c r="D607">
        <v>34641.22</v>
      </c>
    </row>
    <row r="608" spans="1:4" x14ac:dyDescent="0.35">
      <c r="A608" t="s">
        <v>18</v>
      </c>
      <c r="B608">
        <v>2023</v>
      </c>
      <c r="C608" t="s">
        <v>48</v>
      </c>
      <c r="D608">
        <v>24128.280000000006</v>
      </c>
    </row>
    <row r="609" spans="1:4" x14ac:dyDescent="0.35">
      <c r="A609" t="s">
        <v>18</v>
      </c>
      <c r="B609">
        <v>2022</v>
      </c>
      <c r="C609" t="s">
        <v>49</v>
      </c>
      <c r="D609">
        <v>35472.773999999998</v>
      </c>
    </row>
    <row r="610" spans="1:4" x14ac:dyDescent="0.35">
      <c r="A610" t="s">
        <v>18</v>
      </c>
      <c r="B610">
        <v>2022</v>
      </c>
      <c r="C610" t="s">
        <v>50</v>
      </c>
      <c r="D610">
        <v>16459.87</v>
      </c>
    </row>
    <row r="611" spans="1:4" x14ac:dyDescent="0.35">
      <c r="A611" t="s">
        <v>18</v>
      </c>
      <c r="B611">
        <v>2022</v>
      </c>
      <c r="C611" t="s">
        <v>47</v>
      </c>
      <c r="D611">
        <v>20727.63</v>
      </c>
    </row>
    <row r="612" spans="1:4" x14ac:dyDescent="0.35">
      <c r="A612" t="s">
        <v>18</v>
      </c>
      <c r="B612">
        <v>2022</v>
      </c>
      <c r="C612" t="s">
        <v>48</v>
      </c>
      <c r="D612">
        <v>10497.91</v>
      </c>
    </row>
    <row r="613" spans="1:4" x14ac:dyDescent="0.35">
      <c r="A613" t="s">
        <v>18</v>
      </c>
      <c r="B613">
        <v>2021</v>
      </c>
      <c r="C613" t="s">
        <v>49</v>
      </c>
      <c r="D613">
        <v>33065.03</v>
      </c>
    </row>
    <row r="614" spans="1:4" x14ac:dyDescent="0.35">
      <c r="A614" t="s">
        <v>18</v>
      </c>
      <c r="B614">
        <v>2021</v>
      </c>
      <c r="C614" t="s">
        <v>50</v>
      </c>
      <c r="D614">
        <v>12342.720000000008</v>
      </c>
    </row>
    <row r="615" spans="1:4" x14ac:dyDescent="0.35">
      <c r="A615" t="s">
        <v>18</v>
      </c>
      <c r="B615">
        <v>2021</v>
      </c>
      <c r="C615" t="s">
        <v>47</v>
      </c>
      <c r="D615">
        <v>25711.88</v>
      </c>
    </row>
    <row r="616" spans="1:4" x14ac:dyDescent="0.35">
      <c r="A616" t="s">
        <v>18</v>
      </c>
      <c r="B616">
        <v>2021</v>
      </c>
      <c r="C616" t="s">
        <v>48</v>
      </c>
      <c r="D616">
        <v>15715.98</v>
      </c>
    </row>
    <row r="617" spans="1:4" x14ac:dyDescent="0.35">
      <c r="A617" t="s">
        <v>18</v>
      </c>
      <c r="B617">
        <v>2020</v>
      </c>
      <c r="C617" t="s">
        <v>49</v>
      </c>
      <c r="D617">
        <v>34881.11</v>
      </c>
    </row>
    <row r="618" spans="1:4" x14ac:dyDescent="0.35">
      <c r="A618" t="s">
        <v>18</v>
      </c>
      <c r="B618">
        <v>2020</v>
      </c>
      <c r="C618" t="s">
        <v>50</v>
      </c>
      <c r="D618">
        <v>11415.24</v>
      </c>
    </row>
    <row r="619" spans="1:4" x14ac:dyDescent="0.35">
      <c r="A619" t="s">
        <v>18</v>
      </c>
      <c r="B619">
        <v>2020</v>
      </c>
      <c r="C619" t="s">
        <v>47</v>
      </c>
      <c r="D619">
        <v>25245.360000000001</v>
      </c>
    </row>
    <row r="620" spans="1:4" x14ac:dyDescent="0.35">
      <c r="A620" t="s">
        <v>18</v>
      </c>
      <c r="B620">
        <v>2020</v>
      </c>
      <c r="C620" t="s">
        <v>48</v>
      </c>
      <c r="D620">
        <v>23056.590000000044</v>
      </c>
    </row>
    <row r="621" spans="1:4" x14ac:dyDescent="0.35">
      <c r="A621" t="s">
        <v>18</v>
      </c>
      <c r="B621">
        <v>2019</v>
      </c>
      <c r="C621" t="s">
        <v>49</v>
      </c>
      <c r="D621">
        <v>25840.46</v>
      </c>
    </row>
    <row r="622" spans="1:4" x14ac:dyDescent="0.35">
      <c r="A622" t="s">
        <v>18</v>
      </c>
      <c r="B622">
        <v>2019</v>
      </c>
      <c r="C622" t="s">
        <v>50</v>
      </c>
      <c r="D622">
        <v>19823.71</v>
      </c>
    </row>
    <row r="623" spans="1:4" x14ac:dyDescent="0.35">
      <c r="A623" t="s">
        <v>18</v>
      </c>
      <c r="B623">
        <v>2019</v>
      </c>
      <c r="C623" t="s">
        <v>47</v>
      </c>
      <c r="D623">
        <v>12480.54</v>
      </c>
    </row>
    <row r="624" spans="1:4" x14ac:dyDescent="0.35">
      <c r="A624" t="s">
        <v>18</v>
      </c>
      <c r="B624">
        <v>2019</v>
      </c>
      <c r="C624" t="s">
        <v>48</v>
      </c>
      <c r="D624">
        <v>8543.65</v>
      </c>
    </row>
    <row r="625" spans="1:4" x14ac:dyDescent="0.35">
      <c r="A625" t="s">
        <v>18</v>
      </c>
      <c r="B625">
        <v>2018</v>
      </c>
      <c r="C625" t="s">
        <v>49</v>
      </c>
      <c r="D625">
        <v>25320.86</v>
      </c>
    </row>
    <row r="626" spans="1:4" x14ac:dyDescent="0.35">
      <c r="A626" t="s">
        <v>18</v>
      </c>
      <c r="B626">
        <v>2018</v>
      </c>
      <c r="C626" t="s">
        <v>50</v>
      </c>
      <c r="D626">
        <v>11838.339999999998</v>
      </c>
    </row>
    <row r="627" spans="1:4" x14ac:dyDescent="0.35">
      <c r="A627" t="s">
        <v>18</v>
      </c>
      <c r="B627">
        <v>2018</v>
      </c>
      <c r="C627" t="s">
        <v>47</v>
      </c>
      <c r="D627">
        <v>35292.06</v>
      </c>
    </row>
    <row r="628" spans="1:4" x14ac:dyDescent="0.35">
      <c r="A628" t="s">
        <v>18</v>
      </c>
      <c r="B628">
        <v>2018</v>
      </c>
      <c r="C628" t="s">
        <v>48</v>
      </c>
      <c r="D628">
        <v>6680.46</v>
      </c>
    </row>
    <row r="629" spans="1:4" x14ac:dyDescent="0.35">
      <c r="A629" t="s">
        <v>18</v>
      </c>
      <c r="B629">
        <v>2017</v>
      </c>
      <c r="C629" t="s">
        <v>49</v>
      </c>
      <c r="D629">
        <v>29933.73</v>
      </c>
    </row>
    <row r="630" spans="1:4" x14ac:dyDescent="0.35">
      <c r="A630" t="s">
        <v>18</v>
      </c>
      <c r="B630">
        <v>2017</v>
      </c>
      <c r="C630" t="s">
        <v>50</v>
      </c>
      <c r="D630">
        <v>13301.839999999998</v>
      </c>
    </row>
    <row r="631" spans="1:4" x14ac:dyDescent="0.35">
      <c r="A631" t="s">
        <v>18</v>
      </c>
      <c r="B631">
        <v>2017</v>
      </c>
      <c r="C631" t="s">
        <v>47</v>
      </c>
      <c r="D631">
        <v>6098.5400000000009</v>
      </c>
    </row>
    <row r="632" spans="1:4" x14ac:dyDescent="0.35">
      <c r="A632" t="s">
        <v>18</v>
      </c>
      <c r="B632">
        <v>2017</v>
      </c>
      <c r="C632" t="s">
        <v>48</v>
      </c>
      <c r="D632">
        <v>5449.4800000000005</v>
      </c>
    </row>
    <row r="633" spans="1:4" x14ac:dyDescent="0.35">
      <c r="A633" t="s">
        <v>18</v>
      </c>
      <c r="B633">
        <v>2016</v>
      </c>
      <c r="C633" t="s">
        <v>49</v>
      </c>
      <c r="D633">
        <v>33294.22</v>
      </c>
    </row>
    <row r="634" spans="1:4" x14ac:dyDescent="0.35">
      <c r="A634" t="s">
        <v>18</v>
      </c>
      <c r="B634">
        <v>2016</v>
      </c>
      <c r="C634" t="s">
        <v>50</v>
      </c>
      <c r="D634">
        <v>10108.709999999999</v>
      </c>
    </row>
    <row r="635" spans="1:4" x14ac:dyDescent="0.35">
      <c r="A635" t="s">
        <v>18</v>
      </c>
      <c r="B635">
        <v>2016</v>
      </c>
      <c r="C635" t="s">
        <v>47</v>
      </c>
      <c r="D635">
        <v>17266.2</v>
      </c>
    </row>
    <row r="636" spans="1:4" x14ac:dyDescent="0.35">
      <c r="A636" t="s">
        <v>18</v>
      </c>
      <c r="B636">
        <v>2016</v>
      </c>
      <c r="C636" t="s">
        <v>48</v>
      </c>
      <c r="D636">
        <v>24960</v>
      </c>
    </row>
    <row r="637" spans="1:4" x14ac:dyDescent="0.35">
      <c r="A637" t="s">
        <v>18</v>
      </c>
      <c r="B637">
        <v>2015</v>
      </c>
      <c r="C637" t="s">
        <v>49</v>
      </c>
      <c r="D637">
        <v>9492.9169999999995</v>
      </c>
    </row>
    <row r="638" spans="1:4" x14ac:dyDescent="0.35">
      <c r="A638" t="s">
        <v>18</v>
      </c>
      <c r="B638">
        <v>2015</v>
      </c>
      <c r="C638" t="s">
        <v>50</v>
      </c>
      <c r="D638">
        <v>13524.371290322581</v>
      </c>
    </row>
    <row r="639" spans="1:4" x14ac:dyDescent="0.35">
      <c r="A639" t="s">
        <v>18</v>
      </c>
      <c r="B639">
        <v>2015</v>
      </c>
      <c r="C639" t="s">
        <v>47</v>
      </c>
      <c r="D639">
        <v>27775.113548387104</v>
      </c>
    </row>
    <row r="640" spans="1:4" x14ac:dyDescent="0.35">
      <c r="A640" t="s">
        <v>18</v>
      </c>
      <c r="B640">
        <v>2015</v>
      </c>
      <c r="C640" t="s">
        <v>48</v>
      </c>
      <c r="D640">
        <v>5313.6</v>
      </c>
    </row>
    <row r="641" spans="1:4" x14ac:dyDescent="0.35">
      <c r="A641" t="s">
        <v>18</v>
      </c>
      <c r="B641">
        <v>2014</v>
      </c>
      <c r="C641" t="s">
        <v>49</v>
      </c>
      <c r="D641">
        <v>36511.539999999994</v>
      </c>
    </row>
    <row r="642" spans="1:4" x14ac:dyDescent="0.35">
      <c r="A642" t="s">
        <v>18</v>
      </c>
      <c r="B642">
        <v>2014</v>
      </c>
      <c r="C642" t="s">
        <v>50</v>
      </c>
      <c r="D642">
        <v>19927.500000000004</v>
      </c>
    </row>
    <row r="643" spans="1:4" x14ac:dyDescent="0.35">
      <c r="A643" t="s">
        <v>18</v>
      </c>
      <c r="B643">
        <v>2014</v>
      </c>
      <c r="C643" t="s">
        <v>47</v>
      </c>
      <c r="D643">
        <v>21098.489999999983</v>
      </c>
    </row>
    <row r="644" spans="1:4" x14ac:dyDescent="0.35">
      <c r="A644" t="s">
        <v>18</v>
      </c>
      <c r="B644">
        <v>2014</v>
      </c>
      <c r="C644" t="s">
        <v>48</v>
      </c>
      <c r="D644">
        <v>7246.39</v>
      </c>
    </row>
    <row r="645" spans="1:4" x14ac:dyDescent="0.35">
      <c r="A645" t="s">
        <v>18</v>
      </c>
      <c r="B645">
        <v>2013</v>
      </c>
      <c r="C645" t="s">
        <v>49</v>
      </c>
      <c r="D645">
        <v>33750.879999999997</v>
      </c>
    </row>
    <row r="646" spans="1:4" x14ac:dyDescent="0.35">
      <c r="A646" t="s">
        <v>18</v>
      </c>
      <c r="B646">
        <v>2013</v>
      </c>
      <c r="C646" t="s">
        <v>50</v>
      </c>
      <c r="D646">
        <v>16039.169999999998</v>
      </c>
    </row>
    <row r="647" spans="1:4" x14ac:dyDescent="0.35">
      <c r="A647" t="s">
        <v>18</v>
      </c>
      <c r="B647">
        <v>2013</v>
      </c>
      <c r="C647" t="s">
        <v>47</v>
      </c>
      <c r="D647">
        <v>26588.16</v>
      </c>
    </row>
    <row r="648" spans="1:4" x14ac:dyDescent="0.35">
      <c r="A648" t="s">
        <v>18</v>
      </c>
      <c r="B648">
        <v>2013</v>
      </c>
      <c r="C648" t="s">
        <v>48</v>
      </c>
      <c r="D648">
        <v>24844.26</v>
      </c>
    </row>
    <row r="649" spans="1:4" x14ac:dyDescent="0.35">
      <c r="A649" t="s">
        <v>18</v>
      </c>
      <c r="B649">
        <v>2012</v>
      </c>
      <c r="C649" t="s">
        <v>49</v>
      </c>
      <c r="D649">
        <v>33483.07</v>
      </c>
    </row>
    <row r="650" spans="1:4" x14ac:dyDescent="0.35">
      <c r="A650" t="s">
        <v>18</v>
      </c>
      <c r="B650">
        <v>2012</v>
      </c>
      <c r="C650" t="s">
        <v>50</v>
      </c>
      <c r="D650">
        <v>17187.61</v>
      </c>
    </row>
    <row r="651" spans="1:4" x14ac:dyDescent="0.35">
      <c r="A651" t="s">
        <v>18</v>
      </c>
      <c r="B651">
        <v>2012</v>
      </c>
      <c r="C651" t="s">
        <v>47</v>
      </c>
      <c r="D651">
        <v>8053</v>
      </c>
    </row>
    <row r="652" spans="1:4" x14ac:dyDescent="0.35">
      <c r="A652" t="s">
        <v>18</v>
      </c>
      <c r="B652">
        <v>2012</v>
      </c>
      <c r="C652" t="s">
        <v>48</v>
      </c>
      <c r="D652">
        <v>4830.74</v>
      </c>
    </row>
    <row r="653" spans="1:4" x14ac:dyDescent="0.35">
      <c r="A653" t="s">
        <v>18</v>
      </c>
      <c r="B653">
        <v>2011</v>
      </c>
      <c r="C653" t="s">
        <v>49</v>
      </c>
      <c r="D653">
        <v>35367.14</v>
      </c>
    </row>
    <row r="654" spans="1:4" x14ac:dyDescent="0.35">
      <c r="A654" t="s">
        <v>18</v>
      </c>
      <c r="B654">
        <v>2011</v>
      </c>
      <c r="C654" t="s">
        <v>50</v>
      </c>
      <c r="D654">
        <v>21954.83</v>
      </c>
    </row>
    <row r="655" spans="1:4" x14ac:dyDescent="0.35">
      <c r="A655" t="s">
        <v>18</v>
      </c>
      <c r="B655">
        <v>2011</v>
      </c>
      <c r="C655" t="s">
        <v>47</v>
      </c>
      <c r="D655">
        <v>7769.06</v>
      </c>
    </row>
    <row r="656" spans="1:4" x14ac:dyDescent="0.35">
      <c r="A656" t="s">
        <v>18</v>
      </c>
      <c r="B656">
        <v>2011</v>
      </c>
      <c r="C656" t="s">
        <v>48</v>
      </c>
      <c r="D656">
        <v>5291</v>
      </c>
    </row>
    <row r="657" spans="1:4" x14ac:dyDescent="0.35">
      <c r="A657" t="s">
        <v>19</v>
      </c>
      <c r="B657">
        <v>2024</v>
      </c>
      <c r="C657" t="s">
        <v>47</v>
      </c>
      <c r="D657">
        <v>5837.67</v>
      </c>
    </row>
    <row r="658" spans="1:4" x14ac:dyDescent="0.35">
      <c r="A658" t="s">
        <v>19</v>
      </c>
      <c r="B658">
        <v>2024</v>
      </c>
      <c r="C658" t="s">
        <v>48</v>
      </c>
      <c r="D658">
        <v>4708.92</v>
      </c>
    </row>
    <row r="659" spans="1:4" x14ac:dyDescent="0.35">
      <c r="A659" t="s">
        <v>19</v>
      </c>
      <c r="B659">
        <v>2023</v>
      </c>
      <c r="C659" t="s">
        <v>49</v>
      </c>
      <c r="D659">
        <v>5048.0600000000004</v>
      </c>
    </row>
    <row r="660" spans="1:4" x14ac:dyDescent="0.35">
      <c r="A660" t="s">
        <v>19</v>
      </c>
      <c r="B660">
        <v>2023</v>
      </c>
      <c r="C660" t="s">
        <v>50</v>
      </c>
      <c r="D660">
        <v>5622.29</v>
      </c>
    </row>
    <row r="661" spans="1:4" x14ac:dyDescent="0.35">
      <c r="A661" t="s">
        <v>19</v>
      </c>
      <c r="B661">
        <v>2023</v>
      </c>
      <c r="C661" t="s">
        <v>47</v>
      </c>
      <c r="D661">
        <v>7422.27</v>
      </c>
    </row>
    <row r="662" spans="1:4" x14ac:dyDescent="0.35">
      <c r="A662" t="s">
        <v>19</v>
      </c>
      <c r="B662">
        <v>2023</v>
      </c>
      <c r="C662" t="s">
        <v>48</v>
      </c>
      <c r="D662">
        <v>4819.25</v>
      </c>
    </row>
    <row r="663" spans="1:4" x14ac:dyDescent="0.35">
      <c r="A663" t="s">
        <v>19</v>
      </c>
      <c r="B663">
        <v>2022</v>
      </c>
      <c r="C663" t="s">
        <v>49</v>
      </c>
      <c r="D663">
        <v>5973.7</v>
      </c>
    </row>
    <row r="664" spans="1:4" x14ac:dyDescent="0.35">
      <c r="A664" t="s">
        <v>19</v>
      </c>
      <c r="B664">
        <v>2022</v>
      </c>
      <c r="C664" t="s">
        <v>50</v>
      </c>
      <c r="D664">
        <v>4775.07</v>
      </c>
    </row>
    <row r="665" spans="1:4" x14ac:dyDescent="0.35">
      <c r="A665" t="s">
        <v>19</v>
      </c>
      <c r="B665">
        <v>2022</v>
      </c>
      <c r="C665" t="s">
        <v>47</v>
      </c>
      <c r="D665">
        <v>6173.01</v>
      </c>
    </row>
    <row r="666" spans="1:4" x14ac:dyDescent="0.35">
      <c r="A666" t="s">
        <v>19</v>
      </c>
      <c r="B666">
        <v>2022</v>
      </c>
      <c r="C666" t="s">
        <v>48</v>
      </c>
      <c r="D666">
        <v>5092.1499999999996</v>
      </c>
    </row>
    <row r="667" spans="1:4" x14ac:dyDescent="0.35">
      <c r="A667" t="s">
        <v>19</v>
      </c>
      <c r="B667">
        <v>2021</v>
      </c>
      <c r="C667" t="s">
        <v>49</v>
      </c>
      <c r="D667">
        <v>1926.4</v>
      </c>
    </row>
    <row r="668" spans="1:4" x14ac:dyDescent="0.35">
      <c r="A668" t="s">
        <v>19</v>
      </c>
      <c r="B668">
        <v>2021</v>
      </c>
      <c r="C668" t="s">
        <v>50</v>
      </c>
      <c r="D668">
        <v>2813.84</v>
      </c>
    </row>
    <row r="669" spans="1:4" x14ac:dyDescent="0.35">
      <c r="A669" t="s">
        <v>19</v>
      </c>
      <c r="B669">
        <v>2021</v>
      </c>
      <c r="C669" t="s">
        <v>47</v>
      </c>
      <c r="D669">
        <v>3072.03</v>
      </c>
    </row>
    <row r="670" spans="1:4" x14ac:dyDescent="0.35">
      <c r="A670" t="s">
        <v>19</v>
      </c>
      <c r="B670">
        <v>2021</v>
      </c>
      <c r="C670" t="s">
        <v>48</v>
      </c>
      <c r="D670">
        <v>2798.88</v>
      </c>
    </row>
    <row r="671" spans="1:4" x14ac:dyDescent="0.35">
      <c r="A671" t="s">
        <v>19</v>
      </c>
      <c r="B671">
        <v>2020</v>
      </c>
      <c r="C671" t="s">
        <v>49</v>
      </c>
      <c r="D671">
        <v>3616.75</v>
      </c>
    </row>
    <row r="672" spans="1:4" x14ac:dyDescent="0.35">
      <c r="A672" t="s">
        <v>19</v>
      </c>
      <c r="B672">
        <v>2020</v>
      </c>
      <c r="C672" t="s">
        <v>50</v>
      </c>
      <c r="D672">
        <v>4611.7699999999995</v>
      </c>
    </row>
    <row r="673" spans="1:4" x14ac:dyDescent="0.35">
      <c r="A673" t="s">
        <v>19</v>
      </c>
      <c r="B673">
        <v>2020</v>
      </c>
      <c r="C673" t="s">
        <v>47</v>
      </c>
      <c r="D673">
        <v>3143.42</v>
      </c>
    </row>
    <row r="674" spans="1:4" x14ac:dyDescent="0.35">
      <c r="A674" t="s">
        <v>19</v>
      </c>
      <c r="B674">
        <v>2020</v>
      </c>
      <c r="C674" t="s">
        <v>48</v>
      </c>
      <c r="D674">
        <v>5439.70999999998</v>
      </c>
    </row>
    <row r="675" spans="1:4" x14ac:dyDescent="0.35">
      <c r="A675" t="s">
        <v>19</v>
      </c>
      <c r="B675">
        <v>2019</v>
      </c>
      <c r="C675" t="s">
        <v>49</v>
      </c>
      <c r="D675">
        <v>4417.72</v>
      </c>
    </row>
    <row r="676" spans="1:4" x14ac:dyDescent="0.35">
      <c r="A676" t="s">
        <v>19</v>
      </c>
      <c r="B676">
        <v>2019</v>
      </c>
      <c r="C676" t="s">
        <v>50</v>
      </c>
      <c r="D676">
        <v>3369.36</v>
      </c>
    </row>
    <row r="677" spans="1:4" x14ac:dyDescent="0.35">
      <c r="A677" t="s">
        <v>19</v>
      </c>
      <c r="B677">
        <v>2019</v>
      </c>
      <c r="C677" t="s">
        <v>47</v>
      </c>
      <c r="D677">
        <v>3291.11</v>
      </c>
    </row>
    <row r="678" spans="1:4" x14ac:dyDescent="0.35">
      <c r="A678" t="s">
        <v>19</v>
      </c>
      <c r="B678">
        <v>2019</v>
      </c>
      <c r="C678" t="s">
        <v>48</v>
      </c>
      <c r="D678">
        <v>3332.46</v>
      </c>
    </row>
    <row r="679" spans="1:4" x14ac:dyDescent="0.35">
      <c r="A679" t="s">
        <v>19</v>
      </c>
      <c r="B679">
        <v>2018</v>
      </c>
      <c r="C679" t="s">
        <v>49</v>
      </c>
      <c r="D679">
        <v>5643.56</v>
      </c>
    </row>
    <row r="680" spans="1:4" x14ac:dyDescent="0.35">
      <c r="A680" t="s">
        <v>19</v>
      </c>
      <c r="B680">
        <v>2018</v>
      </c>
      <c r="C680" t="s">
        <v>50</v>
      </c>
      <c r="D680">
        <v>4885.619999999999</v>
      </c>
    </row>
    <row r="681" spans="1:4" x14ac:dyDescent="0.35">
      <c r="A681" t="s">
        <v>19</v>
      </c>
      <c r="B681">
        <v>2018</v>
      </c>
      <c r="C681" t="s">
        <v>47</v>
      </c>
      <c r="D681">
        <v>7157.76</v>
      </c>
    </row>
    <row r="682" spans="1:4" x14ac:dyDescent="0.35">
      <c r="A682" t="s">
        <v>19</v>
      </c>
      <c r="B682">
        <v>2018</v>
      </c>
      <c r="C682" t="s">
        <v>48</v>
      </c>
      <c r="D682">
        <v>3312.17</v>
      </c>
    </row>
    <row r="683" spans="1:4" x14ac:dyDescent="0.35">
      <c r="A683" t="s">
        <v>19</v>
      </c>
      <c r="B683">
        <v>2017</v>
      </c>
      <c r="C683" t="s">
        <v>49</v>
      </c>
      <c r="D683">
        <v>5375.59</v>
      </c>
    </row>
    <row r="684" spans="1:4" x14ac:dyDescent="0.35">
      <c r="A684" t="s">
        <v>19</v>
      </c>
      <c r="B684">
        <v>2017</v>
      </c>
      <c r="C684" t="s">
        <v>50</v>
      </c>
      <c r="D684">
        <v>4195.09</v>
      </c>
    </row>
    <row r="685" spans="1:4" x14ac:dyDescent="0.35">
      <c r="A685" t="s">
        <v>19</v>
      </c>
      <c r="B685">
        <v>2017</v>
      </c>
      <c r="C685" t="s">
        <v>47</v>
      </c>
      <c r="D685">
        <v>2735.14</v>
      </c>
    </row>
    <row r="686" spans="1:4" x14ac:dyDescent="0.35">
      <c r="A686" t="s">
        <v>19</v>
      </c>
      <c r="B686">
        <v>2017</v>
      </c>
      <c r="C686" t="s">
        <v>48</v>
      </c>
      <c r="D686">
        <v>4134.5599999999995</v>
      </c>
    </row>
    <row r="687" spans="1:4" x14ac:dyDescent="0.35">
      <c r="A687" t="s">
        <v>19</v>
      </c>
      <c r="B687">
        <v>2016</v>
      </c>
      <c r="C687" t="s">
        <v>49</v>
      </c>
      <c r="D687">
        <v>6421.97</v>
      </c>
    </row>
    <row r="688" spans="1:4" x14ac:dyDescent="0.35">
      <c r="A688" t="s">
        <v>19</v>
      </c>
      <c r="B688">
        <v>2016</v>
      </c>
      <c r="C688" t="s">
        <v>50</v>
      </c>
      <c r="D688">
        <v>4862.8</v>
      </c>
    </row>
    <row r="689" spans="1:4" x14ac:dyDescent="0.35">
      <c r="A689" t="s">
        <v>19</v>
      </c>
      <c r="B689">
        <v>2016</v>
      </c>
      <c r="C689" t="s">
        <v>47</v>
      </c>
      <c r="D689">
        <v>6940.4100000000008</v>
      </c>
    </row>
    <row r="690" spans="1:4" x14ac:dyDescent="0.35">
      <c r="A690" t="s">
        <v>19</v>
      </c>
      <c r="B690">
        <v>2016</v>
      </c>
      <c r="C690" t="s">
        <v>48</v>
      </c>
      <c r="D690">
        <v>7013</v>
      </c>
    </row>
    <row r="691" spans="1:4" x14ac:dyDescent="0.35">
      <c r="A691" t="s">
        <v>19</v>
      </c>
      <c r="B691">
        <v>2015</v>
      </c>
      <c r="C691" t="s">
        <v>49</v>
      </c>
      <c r="D691">
        <v>7292.34</v>
      </c>
    </row>
    <row r="692" spans="1:4" x14ac:dyDescent="0.35">
      <c r="A692" t="s">
        <v>19</v>
      </c>
      <c r="B692">
        <v>2015</v>
      </c>
      <c r="C692" t="s">
        <v>50</v>
      </c>
      <c r="D692">
        <v>5577.1545161290323</v>
      </c>
    </row>
    <row r="693" spans="1:4" x14ac:dyDescent="0.35">
      <c r="A693" t="s">
        <v>19</v>
      </c>
      <c r="B693">
        <v>2015</v>
      </c>
      <c r="C693" t="s">
        <v>47</v>
      </c>
      <c r="D693">
        <v>6827.0058064516124</v>
      </c>
    </row>
    <row r="694" spans="1:4" x14ac:dyDescent="0.35">
      <c r="A694" t="s">
        <v>19</v>
      </c>
      <c r="B694">
        <v>2015</v>
      </c>
      <c r="C694" t="s">
        <v>48</v>
      </c>
      <c r="D694">
        <v>5103.3500000000004</v>
      </c>
    </row>
    <row r="695" spans="1:4" x14ac:dyDescent="0.35">
      <c r="A695" t="s">
        <v>19</v>
      </c>
      <c r="B695">
        <v>2014</v>
      </c>
      <c r="C695" t="s">
        <v>49</v>
      </c>
      <c r="D695">
        <v>7541.7000000000007</v>
      </c>
    </row>
    <row r="696" spans="1:4" x14ac:dyDescent="0.35">
      <c r="A696" t="s">
        <v>19</v>
      </c>
      <c r="B696">
        <v>2014</v>
      </c>
      <c r="C696" t="s">
        <v>50</v>
      </c>
      <c r="D696">
        <v>5132.58</v>
      </c>
    </row>
    <row r="697" spans="1:4" x14ac:dyDescent="0.35">
      <c r="A697" t="s">
        <v>19</v>
      </c>
      <c r="B697">
        <v>2014</v>
      </c>
      <c r="C697" t="s">
        <v>47</v>
      </c>
      <c r="D697">
        <v>5389.2500000000009</v>
      </c>
    </row>
    <row r="698" spans="1:4" x14ac:dyDescent="0.35">
      <c r="A698" t="s">
        <v>19</v>
      </c>
      <c r="B698">
        <v>2014</v>
      </c>
      <c r="C698" t="s">
        <v>48</v>
      </c>
      <c r="D698">
        <v>4720.2700000000004</v>
      </c>
    </row>
    <row r="699" spans="1:4" x14ac:dyDescent="0.35">
      <c r="A699" t="s">
        <v>19</v>
      </c>
      <c r="B699">
        <v>2013</v>
      </c>
      <c r="C699" t="s">
        <v>49</v>
      </c>
      <c r="D699">
        <v>6654.84</v>
      </c>
    </row>
    <row r="700" spans="1:4" x14ac:dyDescent="0.35">
      <c r="A700" t="s">
        <v>19</v>
      </c>
      <c r="B700">
        <v>2013</v>
      </c>
      <c r="C700" t="s">
        <v>50</v>
      </c>
      <c r="D700">
        <v>5657.89</v>
      </c>
    </row>
    <row r="701" spans="1:4" x14ac:dyDescent="0.35">
      <c r="A701" t="s">
        <v>19</v>
      </c>
      <c r="B701">
        <v>2013</v>
      </c>
      <c r="C701" t="s">
        <v>47</v>
      </c>
      <c r="D701">
        <v>8516.69</v>
      </c>
    </row>
    <row r="702" spans="1:4" x14ac:dyDescent="0.35">
      <c r="A702" t="s">
        <v>19</v>
      </c>
      <c r="B702">
        <v>2013</v>
      </c>
      <c r="C702" t="s">
        <v>48</v>
      </c>
      <c r="D702">
        <v>8296.2400000000016</v>
      </c>
    </row>
    <row r="703" spans="1:4" x14ac:dyDescent="0.35">
      <c r="A703" t="s">
        <v>19</v>
      </c>
      <c r="B703">
        <v>2012</v>
      </c>
      <c r="C703" t="s">
        <v>49</v>
      </c>
      <c r="D703">
        <v>8477.82</v>
      </c>
    </row>
    <row r="704" spans="1:4" x14ac:dyDescent="0.35">
      <c r="A704" t="s">
        <v>19</v>
      </c>
      <c r="B704">
        <v>2012</v>
      </c>
      <c r="C704" t="s">
        <v>50</v>
      </c>
      <c r="D704">
        <v>6307.04</v>
      </c>
    </row>
    <row r="705" spans="1:4" x14ac:dyDescent="0.35">
      <c r="A705" t="s">
        <v>19</v>
      </c>
      <c r="B705">
        <v>2012</v>
      </c>
      <c r="C705" t="s">
        <v>47</v>
      </c>
      <c r="D705">
        <v>23328</v>
      </c>
    </row>
    <row r="706" spans="1:4" x14ac:dyDescent="0.35">
      <c r="A706" t="s">
        <v>19</v>
      </c>
      <c r="B706">
        <v>2012</v>
      </c>
      <c r="C706" t="s">
        <v>48</v>
      </c>
      <c r="D706">
        <v>6035.89</v>
      </c>
    </row>
    <row r="707" spans="1:4" x14ac:dyDescent="0.35">
      <c r="A707" t="s">
        <v>19</v>
      </c>
      <c r="B707">
        <v>2011</v>
      </c>
      <c r="C707" t="s">
        <v>49</v>
      </c>
      <c r="D707">
        <v>9012.64</v>
      </c>
    </row>
    <row r="708" spans="1:4" x14ac:dyDescent="0.35">
      <c r="A708" t="s">
        <v>19</v>
      </c>
      <c r="B708">
        <v>2011</v>
      </c>
      <c r="C708" t="s">
        <v>50</v>
      </c>
      <c r="D708">
        <v>6919.9</v>
      </c>
    </row>
    <row r="709" spans="1:4" x14ac:dyDescent="0.35">
      <c r="A709" t="s">
        <v>19</v>
      </c>
      <c r="B709">
        <v>2011</v>
      </c>
      <c r="C709" t="s">
        <v>47</v>
      </c>
      <c r="D709">
        <v>5534.38</v>
      </c>
    </row>
    <row r="710" spans="1:4" x14ac:dyDescent="0.35">
      <c r="A710" t="s">
        <v>19</v>
      </c>
      <c r="B710">
        <v>2011</v>
      </c>
      <c r="C710" t="s">
        <v>48</v>
      </c>
      <c r="D710">
        <v>892.42</v>
      </c>
    </row>
    <row r="711" spans="1:4" x14ac:dyDescent="0.35">
      <c r="A711" t="s">
        <v>20</v>
      </c>
      <c r="B711">
        <v>2024</v>
      </c>
      <c r="C711" t="s">
        <v>47</v>
      </c>
      <c r="D711">
        <v>8587</v>
      </c>
    </row>
    <row r="712" spans="1:4" x14ac:dyDescent="0.35">
      <c r="A712" t="s">
        <v>20</v>
      </c>
      <c r="B712">
        <v>2024</v>
      </c>
      <c r="C712" t="s">
        <v>48</v>
      </c>
      <c r="D712">
        <v>9603</v>
      </c>
    </row>
    <row r="713" spans="1:4" x14ac:dyDescent="0.35">
      <c r="A713" t="s">
        <v>20</v>
      </c>
      <c r="B713">
        <v>2023</v>
      </c>
      <c r="C713" t="s">
        <v>49</v>
      </c>
      <c r="D713">
        <v>9772</v>
      </c>
    </row>
    <row r="714" spans="1:4" x14ac:dyDescent="0.35">
      <c r="A714" t="s">
        <v>20</v>
      </c>
      <c r="B714">
        <v>2023</v>
      </c>
      <c r="C714" t="s">
        <v>50</v>
      </c>
      <c r="D714">
        <v>6381</v>
      </c>
    </row>
    <row r="715" spans="1:4" x14ac:dyDescent="0.35">
      <c r="A715" t="s">
        <v>20</v>
      </c>
      <c r="B715">
        <v>2023</v>
      </c>
      <c r="C715" t="s">
        <v>47</v>
      </c>
      <c r="D715">
        <v>9860</v>
      </c>
    </row>
    <row r="716" spans="1:4" x14ac:dyDescent="0.35">
      <c r="A716" t="s">
        <v>20</v>
      </c>
      <c r="B716">
        <v>2023</v>
      </c>
      <c r="C716" t="s">
        <v>48</v>
      </c>
      <c r="D716">
        <v>8209</v>
      </c>
    </row>
    <row r="717" spans="1:4" x14ac:dyDescent="0.35">
      <c r="A717" t="s">
        <v>20</v>
      </c>
      <c r="B717">
        <v>2022</v>
      </c>
      <c r="C717" t="s">
        <v>49</v>
      </c>
      <c r="D717">
        <v>9558</v>
      </c>
    </row>
    <row r="718" spans="1:4" x14ac:dyDescent="0.35">
      <c r="A718" t="s">
        <v>20</v>
      </c>
      <c r="B718">
        <v>2022</v>
      </c>
      <c r="C718" t="s">
        <v>50</v>
      </c>
      <c r="D718">
        <v>8918</v>
      </c>
    </row>
    <row r="719" spans="1:4" x14ac:dyDescent="0.35">
      <c r="A719" t="s">
        <v>20</v>
      </c>
      <c r="B719">
        <v>2022</v>
      </c>
      <c r="C719" t="s">
        <v>47</v>
      </c>
      <c r="D719">
        <v>8897</v>
      </c>
    </row>
    <row r="720" spans="1:4" x14ac:dyDescent="0.35">
      <c r="A720" t="s">
        <v>20</v>
      </c>
      <c r="B720">
        <v>2022</v>
      </c>
      <c r="C720" t="s">
        <v>48</v>
      </c>
      <c r="D720">
        <v>9437</v>
      </c>
    </row>
    <row r="721" spans="1:4" x14ac:dyDescent="0.35">
      <c r="A721" t="s">
        <v>20</v>
      </c>
      <c r="B721">
        <v>2021</v>
      </c>
      <c r="C721" t="s">
        <v>49</v>
      </c>
      <c r="D721">
        <v>8427</v>
      </c>
    </row>
    <row r="722" spans="1:4" x14ac:dyDescent="0.35">
      <c r="A722" t="s">
        <v>20</v>
      </c>
      <c r="B722">
        <v>2021</v>
      </c>
      <c r="C722" t="s">
        <v>50</v>
      </c>
      <c r="D722">
        <v>6879</v>
      </c>
    </row>
    <row r="723" spans="1:4" x14ac:dyDescent="0.35">
      <c r="A723" t="s">
        <v>20</v>
      </c>
      <c r="B723">
        <v>2021</v>
      </c>
      <c r="C723" t="s">
        <v>47</v>
      </c>
      <c r="D723">
        <v>7368</v>
      </c>
    </row>
    <row r="724" spans="1:4" x14ac:dyDescent="0.35">
      <c r="A724" t="s">
        <v>20</v>
      </c>
      <c r="B724">
        <v>2021</v>
      </c>
      <c r="C724" t="s">
        <v>48</v>
      </c>
      <c r="D724">
        <v>6659</v>
      </c>
    </row>
    <row r="725" spans="1:4" x14ac:dyDescent="0.35">
      <c r="A725" t="s">
        <v>20</v>
      </c>
      <c r="B725">
        <v>2020</v>
      </c>
      <c r="C725" t="s">
        <v>49</v>
      </c>
      <c r="D725">
        <v>10158</v>
      </c>
    </row>
    <row r="726" spans="1:4" x14ac:dyDescent="0.35">
      <c r="A726" t="s">
        <v>20</v>
      </c>
      <c r="B726">
        <v>2020</v>
      </c>
      <c r="C726" t="s">
        <v>50</v>
      </c>
      <c r="D726">
        <v>5436</v>
      </c>
    </row>
    <row r="727" spans="1:4" x14ac:dyDescent="0.35">
      <c r="A727" t="s">
        <v>20</v>
      </c>
      <c r="B727">
        <v>2020</v>
      </c>
      <c r="C727" t="s">
        <v>47</v>
      </c>
      <c r="D727">
        <v>9680</v>
      </c>
    </row>
    <row r="728" spans="1:4" x14ac:dyDescent="0.35">
      <c r="A728" t="s">
        <v>20</v>
      </c>
      <c r="B728">
        <v>2020</v>
      </c>
      <c r="C728" t="s">
        <v>48</v>
      </c>
      <c r="D728">
        <v>9885.0000000000018</v>
      </c>
    </row>
    <row r="729" spans="1:4" x14ac:dyDescent="0.35">
      <c r="A729" t="s">
        <v>20</v>
      </c>
      <c r="B729">
        <v>2019</v>
      </c>
      <c r="C729" t="s">
        <v>49</v>
      </c>
      <c r="D729">
        <v>10172</v>
      </c>
    </row>
    <row r="730" spans="1:4" x14ac:dyDescent="0.35">
      <c r="A730" t="s">
        <v>20</v>
      </c>
      <c r="B730">
        <v>2019</v>
      </c>
      <c r="C730" t="s">
        <v>50</v>
      </c>
      <c r="D730">
        <v>5067</v>
      </c>
    </row>
    <row r="731" spans="1:4" x14ac:dyDescent="0.35">
      <c r="A731" t="s">
        <v>20</v>
      </c>
      <c r="B731">
        <v>2019</v>
      </c>
      <c r="C731" t="s">
        <v>47</v>
      </c>
      <c r="D731">
        <v>8824</v>
      </c>
    </row>
    <row r="732" spans="1:4" x14ac:dyDescent="0.35">
      <c r="A732" t="s">
        <v>20</v>
      </c>
      <c r="B732">
        <v>2019</v>
      </c>
      <c r="C732" t="s">
        <v>48</v>
      </c>
      <c r="D732">
        <v>4775</v>
      </c>
    </row>
    <row r="733" spans="1:4" x14ac:dyDescent="0.35">
      <c r="A733" t="s">
        <v>20</v>
      </c>
      <c r="B733">
        <v>2018</v>
      </c>
      <c r="C733" t="s">
        <v>49</v>
      </c>
      <c r="D733">
        <v>5670</v>
      </c>
    </row>
    <row r="734" spans="1:4" x14ac:dyDescent="0.35">
      <c r="A734" t="s">
        <v>20</v>
      </c>
      <c r="B734">
        <v>2018</v>
      </c>
      <c r="C734" t="s">
        <v>50</v>
      </c>
      <c r="D734">
        <v>5253</v>
      </c>
    </row>
    <row r="735" spans="1:4" x14ac:dyDescent="0.35">
      <c r="A735" t="s">
        <v>20</v>
      </c>
      <c r="B735">
        <v>2018</v>
      </c>
      <c r="C735" t="s">
        <v>47</v>
      </c>
      <c r="D735">
        <v>10380.989</v>
      </c>
    </row>
    <row r="736" spans="1:4" x14ac:dyDescent="0.35">
      <c r="A736" t="s">
        <v>20</v>
      </c>
      <c r="B736">
        <v>2018</v>
      </c>
      <c r="C736" t="s">
        <v>48</v>
      </c>
      <c r="D736">
        <v>6819.0010000000002</v>
      </c>
    </row>
    <row r="737" spans="1:4" x14ac:dyDescent="0.35">
      <c r="A737" t="s">
        <v>20</v>
      </c>
      <c r="B737">
        <v>2017</v>
      </c>
      <c r="C737" t="s">
        <v>49</v>
      </c>
      <c r="D737">
        <v>6731</v>
      </c>
    </row>
    <row r="738" spans="1:4" x14ac:dyDescent="0.35">
      <c r="A738" t="s">
        <v>20</v>
      </c>
      <c r="B738">
        <v>2017</v>
      </c>
      <c r="C738" t="s">
        <v>50</v>
      </c>
      <c r="D738">
        <v>3458</v>
      </c>
    </row>
    <row r="739" spans="1:4" x14ac:dyDescent="0.35">
      <c r="A739" t="s">
        <v>20</v>
      </c>
      <c r="B739">
        <v>2017</v>
      </c>
      <c r="C739" t="s">
        <v>47</v>
      </c>
      <c r="D739">
        <v>4955</v>
      </c>
    </row>
    <row r="740" spans="1:4" x14ac:dyDescent="0.35">
      <c r="A740" t="s">
        <v>20</v>
      </c>
      <c r="B740">
        <v>2017</v>
      </c>
      <c r="C740" t="s">
        <v>48</v>
      </c>
      <c r="D740">
        <v>889</v>
      </c>
    </row>
    <row r="741" spans="1:4" x14ac:dyDescent="0.35">
      <c r="A741" t="s">
        <v>21</v>
      </c>
      <c r="B741">
        <v>2024</v>
      </c>
      <c r="C741" t="s">
        <v>47</v>
      </c>
      <c r="D741">
        <v>7580.6</v>
      </c>
    </row>
    <row r="742" spans="1:4" x14ac:dyDescent="0.35">
      <c r="A742" t="s">
        <v>21</v>
      </c>
      <c r="B742">
        <v>2024</v>
      </c>
      <c r="C742" t="s">
        <v>48</v>
      </c>
      <c r="D742">
        <v>3615.7</v>
      </c>
    </row>
    <row r="743" spans="1:4" x14ac:dyDescent="0.35">
      <c r="A743" t="s">
        <v>21</v>
      </c>
      <c r="B743">
        <v>2023</v>
      </c>
      <c r="C743" t="s">
        <v>49</v>
      </c>
      <c r="D743">
        <v>8109.7</v>
      </c>
    </row>
    <row r="744" spans="1:4" x14ac:dyDescent="0.35">
      <c r="A744" t="s">
        <v>21</v>
      </c>
      <c r="B744">
        <v>2023</v>
      </c>
      <c r="C744" t="s">
        <v>50</v>
      </c>
      <c r="D744">
        <v>5731.8</v>
      </c>
    </row>
    <row r="745" spans="1:4" x14ac:dyDescent="0.35">
      <c r="A745" t="s">
        <v>21</v>
      </c>
      <c r="B745">
        <v>2023</v>
      </c>
      <c r="C745" t="s">
        <v>47</v>
      </c>
      <c r="D745">
        <v>4233.2</v>
      </c>
    </row>
    <row r="746" spans="1:4" x14ac:dyDescent="0.35">
      <c r="A746" t="s">
        <v>21</v>
      </c>
      <c r="B746">
        <v>2023</v>
      </c>
      <c r="C746" t="s">
        <v>48</v>
      </c>
      <c r="D746">
        <v>1066.4000000000001</v>
      </c>
    </row>
    <row r="747" spans="1:4" x14ac:dyDescent="0.35">
      <c r="A747" t="s">
        <v>21</v>
      </c>
      <c r="B747">
        <v>2022</v>
      </c>
      <c r="C747" t="s">
        <v>49</v>
      </c>
      <c r="D747">
        <v>4648.3</v>
      </c>
    </row>
    <row r="748" spans="1:4" x14ac:dyDescent="0.35">
      <c r="A748" t="s">
        <v>21</v>
      </c>
      <c r="B748">
        <v>2022</v>
      </c>
      <c r="C748" t="s">
        <v>50</v>
      </c>
      <c r="D748">
        <v>7927.5</v>
      </c>
    </row>
    <row r="749" spans="1:4" x14ac:dyDescent="0.35">
      <c r="A749" t="s">
        <v>21</v>
      </c>
      <c r="B749">
        <v>2022</v>
      </c>
      <c r="C749" t="s">
        <v>47</v>
      </c>
      <c r="D749">
        <v>2271</v>
      </c>
    </row>
    <row r="750" spans="1:4" x14ac:dyDescent="0.35">
      <c r="A750" t="s">
        <v>21</v>
      </c>
      <c r="B750">
        <v>2022</v>
      </c>
      <c r="C750" t="s">
        <v>48</v>
      </c>
      <c r="D750">
        <v>432.7</v>
      </c>
    </row>
    <row r="751" spans="1:4" x14ac:dyDescent="0.35">
      <c r="A751" t="s">
        <v>21</v>
      </c>
      <c r="B751">
        <v>2021</v>
      </c>
      <c r="C751" t="s">
        <v>49</v>
      </c>
      <c r="D751">
        <v>5217.8</v>
      </c>
    </row>
    <row r="752" spans="1:4" x14ac:dyDescent="0.35">
      <c r="A752" t="s">
        <v>21</v>
      </c>
      <c r="B752">
        <v>2021</v>
      </c>
      <c r="C752" t="s">
        <v>50</v>
      </c>
      <c r="D752">
        <v>5284.4</v>
      </c>
    </row>
    <row r="753" spans="1:4" x14ac:dyDescent="0.35">
      <c r="A753" t="s">
        <v>21</v>
      </c>
      <c r="B753">
        <v>2021</v>
      </c>
      <c r="C753" t="s">
        <v>47</v>
      </c>
      <c r="D753">
        <v>2613.3000000000002</v>
      </c>
    </row>
    <row r="754" spans="1:4" x14ac:dyDescent="0.35">
      <c r="A754" t="s">
        <v>21</v>
      </c>
      <c r="B754">
        <v>2021</v>
      </c>
      <c r="C754" t="s">
        <v>48</v>
      </c>
      <c r="D754">
        <v>724.9</v>
      </c>
    </row>
    <row r="755" spans="1:4" x14ac:dyDescent="0.35">
      <c r="A755" t="s">
        <v>21</v>
      </c>
      <c r="B755">
        <v>2020</v>
      </c>
      <c r="C755" t="s">
        <v>49</v>
      </c>
      <c r="D755">
        <v>5737.9</v>
      </c>
    </row>
    <row r="756" spans="1:4" x14ac:dyDescent="0.35">
      <c r="A756" t="s">
        <v>21</v>
      </c>
      <c r="B756">
        <v>2020</v>
      </c>
      <c r="C756" t="s">
        <v>50</v>
      </c>
      <c r="D756">
        <v>8201</v>
      </c>
    </row>
    <row r="757" spans="1:4" x14ac:dyDescent="0.35">
      <c r="A757" t="s">
        <v>21</v>
      </c>
      <c r="B757">
        <v>2020</v>
      </c>
      <c r="C757" t="s">
        <v>47</v>
      </c>
      <c r="D757">
        <v>6434.2</v>
      </c>
    </row>
    <row r="758" spans="1:4" x14ac:dyDescent="0.35">
      <c r="A758" t="s">
        <v>21</v>
      </c>
      <c r="B758">
        <v>2020</v>
      </c>
      <c r="C758" t="s">
        <v>48</v>
      </c>
      <c r="D758">
        <v>4115.7000000000007</v>
      </c>
    </row>
    <row r="759" spans="1:4" x14ac:dyDescent="0.35">
      <c r="A759" t="s">
        <v>21</v>
      </c>
      <c r="B759">
        <v>2019</v>
      </c>
      <c r="C759" t="s">
        <v>49</v>
      </c>
      <c r="D759">
        <v>8384.6</v>
      </c>
    </row>
    <row r="760" spans="1:4" x14ac:dyDescent="0.35">
      <c r="A760" t="s">
        <v>21</v>
      </c>
      <c r="B760">
        <v>2019</v>
      </c>
      <c r="C760" t="s">
        <v>50</v>
      </c>
      <c r="D760">
        <v>6915</v>
      </c>
    </row>
    <row r="761" spans="1:4" x14ac:dyDescent="0.35">
      <c r="A761" t="s">
        <v>21</v>
      </c>
      <c r="B761">
        <v>2019</v>
      </c>
      <c r="C761" t="s">
        <v>47</v>
      </c>
      <c r="D761">
        <v>4228.8</v>
      </c>
    </row>
    <row r="762" spans="1:4" x14ac:dyDescent="0.35">
      <c r="A762" t="s">
        <v>21</v>
      </c>
      <c r="B762">
        <v>2019</v>
      </c>
      <c r="C762" t="s">
        <v>48</v>
      </c>
      <c r="D762">
        <v>518.70000000000005</v>
      </c>
    </row>
    <row r="763" spans="1:4" x14ac:dyDescent="0.35">
      <c r="A763" t="s">
        <v>21</v>
      </c>
      <c r="B763">
        <v>2018</v>
      </c>
      <c r="C763" t="s">
        <v>49</v>
      </c>
      <c r="D763">
        <v>3597.4</v>
      </c>
    </row>
    <row r="764" spans="1:4" x14ac:dyDescent="0.35">
      <c r="A764" t="s">
        <v>21</v>
      </c>
      <c r="B764">
        <v>2018</v>
      </c>
      <c r="C764" t="s">
        <v>50</v>
      </c>
      <c r="D764">
        <v>7014.6</v>
      </c>
    </row>
    <row r="765" spans="1:4" x14ac:dyDescent="0.35">
      <c r="A765" t="s">
        <v>21</v>
      </c>
      <c r="B765">
        <v>2018</v>
      </c>
      <c r="C765" t="s">
        <v>47</v>
      </c>
      <c r="D765">
        <v>7977.6</v>
      </c>
    </row>
    <row r="766" spans="1:4" x14ac:dyDescent="0.35">
      <c r="A766" t="s">
        <v>21</v>
      </c>
      <c r="B766">
        <v>2018</v>
      </c>
      <c r="C766" t="s">
        <v>48</v>
      </c>
      <c r="D766">
        <v>1099.5</v>
      </c>
    </row>
    <row r="767" spans="1:4" x14ac:dyDescent="0.35">
      <c r="A767" t="s">
        <v>21</v>
      </c>
      <c r="B767">
        <v>2017</v>
      </c>
      <c r="C767" t="s">
        <v>49</v>
      </c>
      <c r="D767">
        <v>6200.9</v>
      </c>
    </row>
    <row r="768" spans="1:4" x14ac:dyDescent="0.35">
      <c r="A768" t="s">
        <v>21</v>
      </c>
      <c r="B768">
        <v>2017</v>
      </c>
      <c r="C768" t="s">
        <v>50</v>
      </c>
      <c r="D768">
        <v>3923.7000000000003</v>
      </c>
    </row>
    <row r="769" spans="1:4" x14ac:dyDescent="0.35">
      <c r="A769" t="s">
        <v>21</v>
      </c>
      <c r="B769">
        <v>2017</v>
      </c>
      <c r="C769" t="s">
        <v>47</v>
      </c>
      <c r="D769">
        <v>1303.5999999999999</v>
      </c>
    </row>
    <row r="770" spans="1:4" x14ac:dyDescent="0.35">
      <c r="A770" t="s">
        <v>22</v>
      </c>
      <c r="B770">
        <v>2024</v>
      </c>
      <c r="C770" t="s">
        <v>47</v>
      </c>
      <c r="D770">
        <v>6543.7</v>
      </c>
    </row>
    <row r="771" spans="1:4" x14ac:dyDescent="0.35">
      <c r="A771" t="s">
        <v>22</v>
      </c>
      <c r="B771">
        <v>2024</v>
      </c>
      <c r="C771" t="s">
        <v>48</v>
      </c>
      <c r="D771">
        <v>6168</v>
      </c>
    </row>
    <row r="772" spans="1:4" x14ac:dyDescent="0.35">
      <c r="A772" t="s">
        <v>22</v>
      </c>
      <c r="B772">
        <v>2023</v>
      </c>
      <c r="C772" t="s">
        <v>49</v>
      </c>
      <c r="D772">
        <v>8130.2</v>
      </c>
    </row>
    <row r="773" spans="1:4" x14ac:dyDescent="0.35">
      <c r="A773" t="s">
        <v>22</v>
      </c>
      <c r="B773">
        <v>2023</v>
      </c>
      <c r="C773" t="s">
        <v>50</v>
      </c>
      <c r="D773">
        <v>5200.7</v>
      </c>
    </row>
    <row r="774" spans="1:4" x14ac:dyDescent="0.35">
      <c r="A774" t="s">
        <v>22</v>
      </c>
      <c r="B774">
        <v>2023</v>
      </c>
      <c r="C774" t="s">
        <v>47</v>
      </c>
      <c r="D774">
        <v>7538.2</v>
      </c>
    </row>
    <row r="775" spans="1:4" x14ac:dyDescent="0.35">
      <c r="A775" t="s">
        <v>22</v>
      </c>
      <c r="B775">
        <v>2023</v>
      </c>
      <c r="C775" t="s">
        <v>48</v>
      </c>
      <c r="D775">
        <v>4673.1000000000004</v>
      </c>
    </row>
    <row r="776" spans="1:4" x14ac:dyDescent="0.35">
      <c r="A776" t="s">
        <v>22</v>
      </c>
      <c r="B776">
        <v>2022</v>
      </c>
      <c r="C776" t="s">
        <v>49</v>
      </c>
      <c r="D776">
        <v>9652.1</v>
      </c>
    </row>
    <row r="777" spans="1:4" x14ac:dyDescent="0.35">
      <c r="A777" t="s">
        <v>22</v>
      </c>
      <c r="B777">
        <v>2022</v>
      </c>
      <c r="C777" t="s">
        <v>50</v>
      </c>
      <c r="D777">
        <v>4746</v>
      </c>
    </row>
    <row r="778" spans="1:4" x14ac:dyDescent="0.35">
      <c r="A778" t="s">
        <v>22</v>
      </c>
      <c r="B778">
        <v>2022</v>
      </c>
      <c r="C778" t="s">
        <v>47</v>
      </c>
      <c r="D778">
        <v>6026.5</v>
      </c>
    </row>
    <row r="779" spans="1:4" x14ac:dyDescent="0.35">
      <c r="A779" t="s">
        <v>22</v>
      </c>
      <c r="B779">
        <v>2022</v>
      </c>
      <c r="C779" t="s">
        <v>48</v>
      </c>
      <c r="D779">
        <v>4502.5</v>
      </c>
    </row>
    <row r="780" spans="1:4" x14ac:dyDescent="0.35">
      <c r="A780" t="s">
        <v>22</v>
      </c>
      <c r="B780">
        <v>2021</v>
      </c>
      <c r="C780" t="s">
        <v>49</v>
      </c>
      <c r="D780">
        <v>7930.5</v>
      </c>
    </row>
    <row r="781" spans="1:4" x14ac:dyDescent="0.35">
      <c r="A781" t="s">
        <v>22</v>
      </c>
      <c r="B781">
        <v>2021</v>
      </c>
      <c r="C781" t="s">
        <v>50</v>
      </c>
      <c r="D781">
        <v>5916.9</v>
      </c>
    </row>
    <row r="782" spans="1:4" x14ac:dyDescent="0.35">
      <c r="A782" t="s">
        <v>22</v>
      </c>
      <c r="B782">
        <v>2021</v>
      </c>
      <c r="C782" t="s">
        <v>47</v>
      </c>
      <c r="D782">
        <v>5988.1</v>
      </c>
    </row>
    <row r="783" spans="1:4" x14ac:dyDescent="0.35">
      <c r="A783" t="s">
        <v>22</v>
      </c>
      <c r="B783">
        <v>2021</v>
      </c>
      <c r="C783" t="s">
        <v>48</v>
      </c>
      <c r="D783">
        <v>5164.7</v>
      </c>
    </row>
    <row r="784" spans="1:4" x14ac:dyDescent="0.35">
      <c r="A784" t="s">
        <v>22</v>
      </c>
      <c r="B784">
        <v>2020</v>
      </c>
      <c r="C784" t="s">
        <v>49</v>
      </c>
      <c r="D784">
        <v>8242.7000000000007</v>
      </c>
    </row>
    <row r="785" spans="1:4" x14ac:dyDescent="0.35">
      <c r="A785" t="s">
        <v>22</v>
      </c>
      <c r="B785">
        <v>2020</v>
      </c>
      <c r="C785" t="s">
        <v>50</v>
      </c>
      <c r="D785">
        <v>7181.1</v>
      </c>
    </row>
    <row r="786" spans="1:4" x14ac:dyDescent="0.35">
      <c r="A786" t="s">
        <v>22</v>
      </c>
      <c r="B786">
        <v>2020</v>
      </c>
      <c r="C786" t="s">
        <v>47</v>
      </c>
      <c r="D786">
        <v>7076.8</v>
      </c>
    </row>
    <row r="787" spans="1:4" x14ac:dyDescent="0.35">
      <c r="A787" t="s">
        <v>22</v>
      </c>
      <c r="B787">
        <v>2020</v>
      </c>
      <c r="C787" t="s">
        <v>48</v>
      </c>
      <c r="D787">
        <v>5636.5999999999995</v>
      </c>
    </row>
    <row r="788" spans="1:4" x14ac:dyDescent="0.35">
      <c r="A788" t="s">
        <v>22</v>
      </c>
      <c r="B788">
        <v>2019</v>
      </c>
      <c r="C788" t="s">
        <v>49</v>
      </c>
      <c r="D788">
        <v>8295.2000000000007</v>
      </c>
    </row>
    <row r="789" spans="1:4" x14ac:dyDescent="0.35">
      <c r="A789" t="s">
        <v>22</v>
      </c>
      <c r="B789">
        <v>2019</v>
      </c>
      <c r="C789" t="s">
        <v>50</v>
      </c>
      <c r="D789">
        <v>6540.1</v>
      </c>
    </row>
    <row r="790" spans="1:4" x14ac:dyDescent="0.35">
      <c r="A790" t="s">
        <v>22</v>
      </c>
      <c r="B790">
        <v>2019</v>
      </c>
      <c r="C790" t="s">
        <v>47</v>
      </c>
      <c r="D790">
        <v>6264.2</v>
      </c>
    </row>
    <row r="791" spans="1:4" x14ac:dyDescent="0.35">
      <c r="A791" t="s">
        <v>22</v>
      </c>
      <c r="B791">
        <v>2019</v>
      </c>
      <c r="C791" t="s">
        <v>48</v>
      </c>
      <c r="D791">
        <v>3969.1</v>
      </c>
    </row>
    <row r="792" spans="1:4" x14ac:dyDescent="0.35">
      <c r="A792" t="s">
        <v>22</v>
      </c>
      <c r="B792">
        <v>2018</v>
      </c>
      <c r="C792" t="s">
        <v>49</v>
      </c>
      <c r="D792">
        <v>9861.1</v>
      </c>
    </row>
    <row r="793" spans="1:4" x14ac:dyDescent="0.35">
      <c r="A793" t="s">
        <v>22</v>
      </c>
      <c r="B793">
        <v>2018</v>
      </c>
      <c r="C793" t="s">
        <v>50</v>
      </c>
      <c r="D793">
        <v>7464.8</v>
      </c>
    </row>
    <row r="794" spans="1:4" x14ac:dyDescent="0.35">
      <c r="A794" t="s">
        <v>22</v>
      </c>
      <c r="B794">
        <v>2018</v>
      </c>
      <c r="C794" t="s">
        <v>47</v>
      </c>
      <c r="D794">
        <v>8258.2999999999993</v>
      </c>
    </row>
    <row r="795" spans="1:4" x14ac:dyDescent="0.35">
      <c r="A795" t="s">
        <v>22</v>
      </c>
      <c r="B795">
        <v>2018</v>
      </c>
      <c r="C795" t="s">
        <v>48</v>
      </c>
      <c r="D795">
        <v>3259.7</v>
      </c>
    </row>
    <row r="796" spans="1:4" x14ac:dyDescent="0.35">
      <c r="A796" t="s">
        <v>22</v>
      </c>
      <c r="B796">
        <v>2017</v>
      </c>
      <c r="C796" t="s">
        <v>49</v>
      </c>
      <c r="D796">
        <v>6906.3</v>
      </c>
    </row>
    <row r="797" spans="1:4" x14ac:dyDescent="0.35">
      <c r="A797" t="s">
        <v>23</v>
      </c>
      <c r="B797">
        <v>2024</v>
      </c>
      <c r="C797" t="s">
        <v>47</v>
      </c>
      <c r="D797">
        <v>5191.54</v>
      </c>
    </row>
    <row r="798" spans="1:4" x14ac:dyDescent="0.35">
      <c r="A798" t="s">
        <v>23</v>
      </c>
      <c r="B798">
        <v>2024</v>
      </c>
      <c r="C798" t="s">
        <v>48</v>
      </c>
      <c r="D798">
        <v>4687.6799999999903</v>
      </c>
    </row>
    <row r="799" spans="1:4" x14ac:dyDescent="0.35">
      <c r="A799" t="s">
        <v>23</v>
      </c>
      <c r="B799">
        <v>2023</v>
      </c>
      <c r="C799" t="s">
        <v>49</v>
      </c>
      <c r="D799">
        <v>10162.4</v>
      </c>
    </row>
    <row r="800" spans="1:4" x14ac:dyDescent="0.35">
      <c r="A800" t="s">
        <v>23</v>
      </c>
      <c r="B800">
        <v>2023</v>
      </c>
      <c r="C800" t="s">
        <v>50</v>
      </c>
      <c r="D800">
        <v>6510.6800000000085</v>
      </c>
    </row>
    <row r="801" spans="1:4" x14ac:dyDescent="0.35">
      <c r="A801" t="s">
        <v>23</v>
      </c>
      <c r="B801">
        <v>2023</v>
      </c>
      <c r="C801" t="s">
        <v>47</v>
      </c>
      <c r="D801">
        <v>8640</v>
      </c>
    </row>
    <row r="802" spans="1:4" x14ac:dyDescent="0.35">
      <c r="A802" t="s">
        <v>23</v>
      </c>
      <c r="B802">
        <v>2023</v>
      </c>
      <c r="C802" t="s">
        <v>48</v>
      </c>
      <c r="D802">
        <v>4897.8999999999996</v>
      </c>
    </row>
    <row r="803" spans="1:4" x14ac:dyDescent="0.35">
      <c r="A803" t="s">
        <v>23</v>
      </c>
      <c r="B803">
        <v>2022</v>
      </c>
      <c r="C803" t="s">
        <v>49</v>
      </c>
      <c r="D803">
        <v>11285.22</v>
      </c>
    </row>
    <row r="804" spans="1:4" x14ac:dyDescent="0.35">
      <c r="A804" t="s">
        <v>23</v>
      </c>
      <c r="B804">
        <v>2022</v>
      </c>
      <c r="C804" t="s">
        <v>50</v>
      </c>
      <c r="D804">
        <v>6822.97</v>
      </c>
    </row>
    <row r="805" spans="1:4" x14ac:dyDescent="0.35">
      <c r="A805" t="s">
        <v>23</v>
      </c>
      <c r="B805">
        <v>2022</v>
      </c>
      <c r="C805" t="s">
        <v>47</v>
      </c>
      <c r="D805">
        <v>6190.76</v>
      </c>
    </row>
    <row r="806" spans="1:4" x14ac:dyDescent="0.35">
      <c r="A806" t="s">
        <v>23</v>
      </c>
      <c r="B806">
        <v>2022</v>
      </c>
      <c r="C806" t="s">
        <v>48</v>
      </c>
      <c r="D806">
        <v>3397.17</v>
      </c>
    </row>
    <row r="807" spans="1:4" x14ac:dyDescent="0.35">
      <c r="A807" t="s">
        <v>23</v>
      </c>
      <c r="B807">
        <v>2021</v>
      </c>
      <c r="C807" t="s">
        <v>49</v>
      </c>
      <c r="D807">
        <v>7524.19</v>
      </c>
    </row>
    <row r="808" spans="1:4" x14ac:dyDescent="0.35">
      <c r="A808" t="s">
        <v>23</v>
      </c>
      <c r="B808">
        <v>2021</v>
      </c>
      <c r="C808" t="s">
        <v>50</v>
      </c>
      <c r="D808">
        <v>6177.66</v>
      </c>
    </row>
    <row r="809" spans="1:4" x14ac:dyDescent="0.35">
      <c r="A809" t="s">
        <v>23</v>
      </c>
      <c r="B809">
        <v>2021</v>
      </c>
      <c r="C809" t="s">
        <v>47</v>
      </c>
      <c r="D809">
        <v>4967.8500000000004</v>
      </c>
    </row>
    <row r="810" spans="1:4" x14ac:dyDescent="0.35">
      <c r="A810" t="s">
        <v>23</v>
      </c>
      <c r="B810">
        <v>2021</v>
      </c>
      <c r="C810" t="s">
        <v>48</v>
      </c>
      <c r="D810">
        <v>3893.03</v>
      </c>
    </row>
    <row r="811" spans="1:4" x14ac:dyDescent="0.35">
      <c r="A811" t="s">
        <v>23</v>
      </c>
      <c r="B811">
        <v>2020</v>
      </c>
      <c r="C811" t="s">
        <v>49</v>
      </c>
      <c r="D811">
        <v>6005.7700000000013</v>
      </c>
    </row>
    <row r="812" spans="1:4" x14ac:dyDescent="0.35">
      <c r="A812" t="s">
        <v>23</v>
      </c>
      <c r="B812">
        <v>2020</v>
      </c>
      <c r="C812" t="s">
        <v>50</v>
      </c>
      <c r="D812">
        <v>0</v>
      </c>
    </row>
    <row r="813" spans="1:4" x14ac:dyDescent="0.35">
      <c r="A813" t="s">
        <v>23</v>
      </c>
      <c r="B813">
        <v>2020</v>
      </c>
      <c r="C813" t="s">
        <v>47</v>
      </c>
      <c r="D813">
        <v>3516.2600000000102</v>
      </c>
    </row>
    <row r="814" spans="1:4" x14ac:dyDescent="0.35">
      <c r="A814" t="s">
        <v>23</v>
      </c>
      <c r="B814">
        <v>2020</v>
      </c>
      <c r="C814" t="s">
        <v>48</v>
      </c>
      <c r="D814">
        <v>7013.35</v>
      </c>
    </row>
    <row r="815" spans="1:4" x14ac:dyDescent="0.35">
      <c r="A815" t="s">
        <v>23</v>
      </c>
      <c r="B815">
        <v>2019</v>
      </c>
      <c r="C815" t="s">
        <v>49</v>
      </c>
      <c r="D815">
        <v>11044.72</v>
      </c>
    </row>
    <row r="816" spans="1:4" x14ac:dyDescent="0.35">
      <c r="A816" t="s">
        <v>23</v>
      </c>
      <c r="B816">
        <v>2019</v>
      </c>
      <c r="C816" t="s">
        <v>50</v>
      </c>
      <c r="D816">
        <v>7841.93</v>
      </c>
    </row>
    <row r="817" spans="1:4" x14ac:dyDescent="0.35">
      <c r="A817" t="s">
        <v>23</v>
      </c>
      <c r="B817">
        <v>2019</v>
      </c>
      <c r="C817" t="s">
        <v>47</v>
      </c>
      <c r="D817">
        <v>7238.67</v>
      </c>
    </row>
    <row r="818" spans="1:4" x14ac:dyDescent="0.35">
      <c r="A818" t="s">
        <v>23</v>
      </c>
      <c r="B818">
        <v>2019</v>
      </c>
      <c r="C818" t="s">
        <v>48</v>
      </c>
      <c r="D818">
        <v>3469.56</v>
      </c>
    </row>
    <row r="819" spans="1:4" x14ac:dyDescent="0.35">
      <c r="A819" t="s">
        <v>23</v>
      </c>
      <c r="B819">
        <v>2018</v>
      </c>
      <c r="C819" t="s">
        <v>49</v>
      </c>
      <c r="D819">
        <v>9662.09</v>
      </c>
    </row>
    <row r="820" spans="1:4" x14ac:dyDescent="0.35">
      <c r="A820" t="s">
        <v>23</v>
      </c>
      <c r="B820">
        <v>2018</v>
      </c>
      <c r="C820" t="s">
        <v>50</v>
      </c>
      <c r="D820">
        <v>8711.8000000000011</v>
      </c>
    </row>
    <row r="821" spans="1:4" x14ac:dyDescent="0.35">
      <c r="A821" t="s">
        <v>23</v>
      </c>
      <c r="B821">
        <v>2018</v>
      </c>
      <c r="C821" t="s">
        <v>47</v>
      </c>
      <c r="D821">
        <v>10460.459999999999</v>
      </c>
    </row>
    <row r="822" spans="1:4" x14ac:dyDescent="0.35">
      <c r="A822" t="s">
        <v>23</v>
      </c>
      <c r="B822">
        <v>2018</v>
      </c>
      <c r="C822" t="s">
        <v>48</v>
      </c>
      <c r="D822">
        <v>1613.72</v>
      </c>
    </row>
    <row r="823" spans="1:4" x14ac:dyDescent="0.35">
      <c r="A823" t="s">
        <v>24</v>
      </c>
      <c r="B823">
        <v>2024</v>
      </c>
      <c r="C823" t="s">
        <v>47</v>
      </c>
      <c r="D823">
        <v>5548.7623000000003</v>
      </c>
    </row>
    <row r="824" spans="1:4" x14ac:dyDescent="0.35">
      <c r="A824" t="s">
        <v>24</v>
      </c>
      <c r="B824">
        <v>2024</v>
      </c>
      <c r="C824" t="s">
        <v>48</v>
      </c>
      <c r="D824">
        <v>4181.0275000000001</v>
      </c>
    </row>
    <row r="825" spans="1:4" x14ac:dyDescent="0.35">
      <c r="A825" t="s">
        <v>24</v>
      </c>
      <c r="B825">
        <v>2023</v>
      </c>
      <c r="C825" t="s">
        <v>49</v>
      </c>
      <c r="D825">
        <v>5544.8860000000004</v>
      </c>
    </row>
    <row r="826" spans="1:4" x14ac:dyDescent="0.35">
      <c r="A826" t="s">
        <v>24</v>
      </c>
      <c r="B826">
        <v>2023</v>
      </c>
      <c r="C826" t="s">
        <v>50</v>
      </c>
      <c r="D826">
        <v>3705.1690000000035</v>
      </c>
    </row>
    <row r="827" spans="1:4" x14ac:dyDescent="0.35">
      <c r="A827" t="s">
        <v>24</v>
      </c>
      <c r="B827">
        <v>2023</v>
      </c>
      <c r="C827" t="s">
        <v>47</v>
      </c>
      <c r="D827">
        <v>5531.654399999994</v>
      </c>
    </row>
    <row r="828" spans="1:4" x14ac:dyDescent="0.35">
      <c r="A828" t="s">
        <v>24</v>
      </c>
      <c r="B828">
        <v>2023</v>
      </c>
      <c r="C828" t="s">
        <v>48</v>
      </c>
      <c r="D828">
        <v>4357.9850000000033</v>
      </c>
    </row>
    <row r="829" spans="1:4" x14ac:dyDescent="0.35">
      <c r="A829" t="s">
        <v>24</v>
      </c>
      <c r="B829">
        <v>2022</v>
      </c>
      <c r="C829" t="s">
        <v>49</v>
      </c>
      <c r="D829">
        <v>5308.6009999999997</v>
      </c>
    </row>
    <row r="830" spans="1:4" x14ac:dyDescent="0.35">
      <c r="A830" t="s">
        <v>24</v>
      </c>
      <c r="B830">
        <v>2022</v>
      </c>
      <c r="C830" t="s">
        <v>50</v>
      </c>
      <c r="D830">
        <v>3953.6047000000017</v>
      </c>
    </row>
    <row r="831" spans="1:4" x14ac:dyDescent="0.35">
      <c r="A831" t="s">
        <v>24</v>
      </c>
      <c r="B831">
        <v>2022</v>
      </c>
      <c r="C831" t="s">
        <v>47</v>
      </c>
      <c r="D831">
        <v>4887.3180000000002</v>
      </c>
    </row>
    <row r="832" spans="1:4" x14ac:dyDescent="0.35">
      <c r="A832" t="s">
        <v>24</v>
      </c>
      <c r="B832">
        <v>2022</v>
      </c>
      <c r="C832" t="s">
        <v>48</v>
      </c>
      <c r="D832">
        <v>4288.92</v>
      </c>
    </row>
    <row r="833" spans="1:4" x14ac:dyDescent="0.35">
      <c r="A833" t="s">
        <v>24</v>
      </c>
      <c r="B833">
        <v>2021</v>
      </c>
      <c r="C833" t="s">
        <v>49</v>
      </c>
      <c r="D833">
        <v>4632.3590000000004</v>
      </c>
    </row>
    <row r="834" spans="1:4" x14ac:dyDescent="0.35">
      <c r="A834" t="s">
        <v>24</v>
      </c>
      <c r="B834">
        <v>2021</v>
      </c>
      <c r="C834" t="s">
        <v>50</v>
      </c>
      <c r="D834">
        <v>3518.7950000000001</v>
      </c>
    </row>
    <row r="835" spans="1:4" x14ac:dyDescent="0.35">
      <c r="A835" t="s">
        <v>24</v>
      </c>
      <c r="B835">
        <v>2021</v>
      </c>
      <c r="C835" t="s">
        <v>47</v>
      </c>
      <c r="D835">
        <v>5642.8379999999997</v>
      </c>
    </row>
    <row r="836" spans="1:4" x14ac:dyDescent="0.35">
      <c r="A836" t="s">
        <v>24</v>
      </c>
      <c r="B836">
        <v>2021</v>
      </c>
      <c r="C836" t="s">
        <v>48</v>
      </c>
      <c r="D836">
        <v>3074.5529999999999</v>
      </c>
    </row>
    <row r="837" spans="1:4" x14ac:dyDescent="0.35">
      <c r="A837" t="s">
        <v>24</v>
      </c>
      <c r="B837">
        <v>2020</v>
      </c>
      <c r="C837" t="s">
        <v>49</v>
      </c>
      <c r="D837">
        <v>3954.779</v>
      </c>
    </row>
    <row r="838" spans="1:4" x14ac:dyDescent="0.35">
      <c r="A838" t="s">
        <v>24</v>
      </c>
      <c r="B838">
        <v>2020</v>
      </c>
      <c r="C838" t="s">
        <v>50</v>
      </c>
      <c r="D838">
        <v>5036.7089999999998</v>
      </c>
    </row>
    <row r="839" spans="1:4" x14ac:dyDescent="0.35">
      <c r="A839" t="s">
        <v>24</v>
      </c>
      <c r="B839">
        <v>2020</v>
      </c>
      <c r="C839" t="s">
        <v>47</v>
      </c>
      <c r="D839">
        <v>6160.8580000000002</v>
      </c>
    </row>
    <row r="840" spans="1:4" x14ac:dyDescent="0.35">
      <c r="A840" t="s">
        <v>24</v>
      </c>
      <c r="B840">
        <v>2020</v>
      </c>
      <c r="C840" t="s">
        <v>48</v>
      </c>
      <c r="D840">
        <v>4740.3370000000004</v>
      </c>
    </row>
    <row r="841" spans="1:4" x14ac:dyDescent="0.35">
      <c r="A841" t="s">
        <v>24</v>
      </c>
      <c r="B841">
        <v>2019</v>
      </c>
      <c r="C841" t="s">
        <v>49</v>
      </c>
      <c r="D841">
        <v>6151.62</v>
      </c>
    </row>
    <row r="842" spans="1:4" x14ac:dyDescent="0.35">
      <c r="A842" t="s">
        <v>24</v>
      </c>
      <c r="B842">
        <v>2019</v>
      </c>
      <c r="C842" t="s">
        <v>50</v>
      </c>
      <c r="D842">
        <v>2971.4549999999999</v>
      </c>
    </row>
    <row r="843" spans="1:4" x14ac:dyDescent="0.35">
      <c r="A843" t="s">
        <v>24</v>
      </c>
      <c r="B843">
        <v>2019</v>
      </c>
      <c r="C843" t="s">
        <v>47</v>
      </c>
      <c r="D843">
        <v>3170.1170000000002</v>
      </c>
    </row>
    <row r="844" spans="1:4" x14ac:dyDescent="0.35">
      <c r="A844" t="s">
        <v>24</v>
      </c>
      <c r="B844">
        <v>2019</v>
      </c>
      <c r="C844" t="s">
        <v>48</v>
      </c>
      <c r="D844">
        <v>3516.52</v>
      </c>
    </row>
    <row r="845" spans="1:4" x14ac:dyDescent="0.35">
      <c r="A845" t="s">
        <v>24</v>
      </c>
      <c r="B845">
        <v>2018</v>
      </c>
      <c r="C845" t="s">
        <v>49</v>
      </c>
      <c r="D845">
        <v>4859.3230000000003</v>
      </c>
    </row>
    <row r="846" spans="1:4" x14ac:dyDescent="0.35">
      <c r="A846" t="s">
        <v>24</v>
      </c>
      <c r="B846">
        <v>2018</v>
      </c>
      <c r="C846" t="s">
        <v>50</v>
      </c>
      <c r="D846">
        <v>2660.0549999999998</v>
      </c>
    </row>
    <row r="847" spans="1:4" x14ac:dyDescent="0.35">
      <c r="A847" t="s">
        <v>24</v>
      </c>
      <c r="B847">
        <v>2018</v>
      </c>
      <c r="C847" t="s">
        <v>47</v>
      </c>
      <c r="D847">
        <v>5515.8720000000003</v>
      </c>
    </row>
    <row r="848" spans="1:4" x14ac:dyDescent="0.35">
      <c r="A848" t="s">
        <v>24</v>
      </c>
      <c r="B848">
        <v>2018</v>
      </c>
      <c r="C848" t="s">
        <v>48</v>
      </c>
      <c r="D848">
        <v>700.73900000000003</v>
      </c>
    </row>
    <row r="849" spans="1:4" x14ac:dyDescent="0.35">
      <c r="A849" t="s">
        <v>25</v>
      </c>
      <c r="B849">
        <v>2024</v>
      </c>
      <c r="C849" t="s">
        <v>47</v>
      </c>
      <c r="D849">
        <v>18512.669999999998</v>
      </c>
    </row>
    <row r="850" spans="1:4" x14ac:dyDescent="0.35">
      <c r="A850" t="s">
        <v>25</v>
      </c>
      <c r="B850">
        <v>2024</v>
      </c>
      <c r="C850" t="s">
        <v>48</v>
      </c>
      <c r="D850">
        <v>19353.95</v>
      </c>
    </row>
    <row r="851" spans="1:4" x14ac:dyDescent="0.35">
      <c r="A851" t="s">
        <v>25</v>
      </c>
      <c r="B851">
        <v>2023</v>
      </c>
      <c r="C851" t="s">
        <v>49</v>
      </c>
      <c r="D851">
        <v>16891.021755999998</v>
      </c>
    </row>
    <row r="852" spans="1:4" x14ac:dyDescent="0.35">
      <c r="A852" t="s">
        <v>25</v>
      </c>
      <c r="B852">
        <v>2023</v>
      </c>
      <c r="C852" t="s">
        <v>50</v>
      </c>
      <c r="D852">
        <v>18098.569999999992</v>
      </c>
    </row>
    <row r="853" spans="1:4" x14ac:dyDescent="0.35">
      <c r="A853" t="s">
        <v>25</v>
      </c>
      <c r="B853">
        <v>2023</v>
      </c>
      <c r="C853" t="s">
        <v>47</v>
      </c>
      <c r="D853">
        <v>21121.079999999987</v>
      </c>
    </row>
    <row r="854" spans="1:4" x14ac:dyDescent="0.35">
      <c r="A854" t="s">
        <v>25</v>
      </c>
      <c r="B854">
        <v>2023</v>
      </c>
      <c r="C854" t="s">
        <v>48</v>
      </c>
      <c r="D854">
        <v>14162.43</v>
      </c>
    </row>
    <row r="855" spans="1:4" x14ac:dyDescent="0.35">
      <c r="A855" t="s">
        <v>25</v>
      </c>
      <c r="B855">
        <v>2022</v>
      </c>
      <c r="C855" t="s">
        <v>49</v>
      </c>
      <c r="D855">
        <v>19961</v>
      </c>
    </row>
    <row r="856" spans="1:4" x14ac:dyDescent="0.35">
      <c r="A856" t="s">
        <v>25</v>
      </c>
      <c r="B856">
        <v>2022</v>
      </c>
      <c r="C856" t="s">
        <v>50</v>
      </c>
      <c r="D856">
        <v>10107.18</v>
      </c>
    </row>
    <row r="857" spans="1:4" x14ac:dyDescent="0.35">
      <c r="A857" t="s">
        <v>25</v>
      </c>
      <c r="B857">
        <v>2022</v>
      </c>
      <c r="C857" t="s">
        <v>47</v>
      </c>
      <c r="D857">
        <v>15267.2</v>
      </c>
    </row>
    <row r="858" spans="1:4" x14ac:dyDescent="0.35">
      <c r="A858" t="s">
        <v>25</v>
      </c>
      <c r="B858">
        <v>2022</v>
      </c>
      <c r="C858" t="s">
        <v>48</v>
      </c>
      <c r="D858">
        <v>7055.369999999999</v>
      </c>
    </row>
    <row r="859" spans="1:4" x14ac:dyDescent="0.35">
      <c r="A859" t="s">
        <v>25</v>
      </c>
      <c r="B859">
        <v>2021</v>
      </c>
      <c r="C859" t="s">
        <v>49</v>
      </c>
      <c r="D859">
        <v>20220.25</v>
      </c>
    </row>
    <row r="860" spans="1:4" x14ac:dyDescent="0.35">
      <c r="A860" t="s">
        <v>25</v>
      </c>
      <c r="B860">
        <v>2021</v>
      </c>
      <c r="C860" t="s">
        <v>50</v>
      </c>
      <c r="D860">
        <v>14833.981</v>
      </c>
    </row>
    <row r="861" spans="1:4" x14ac:dyDescent="0.35">
      <c r="A861" t="s">
        <v>25</v>
      </c>
      <c r="B861">
        <v>2021</v>
      </c>
      <c r="C861" t="s">
        <v>47</v>
      </c>
      <c r="D861">
        <v>18565.219000000001</v>
      </c>
    </row>
    <row r="862" spans="1:4" x14ac:dyDescent="0.35">
      <c r="A862" t="s">
        <v>25</v>
      </c>
      <c r="B862">
        <v>2021</v>
      </c>
      <c r="C862" t="s">
        <v>48</v>
      </c>
      <c r="D862">
        <v>15185.02</v>
      </c>
    </row>
    <row r="863" spans="1:4" x14ac:dyDescent="0.35">
      <c r="A863" t="s">
        <v>25</v>
      </c>
      <c r="B863">
        <v>2020</v>
      </c>
      <c r="C863" t="s">
        <v>49</v>
      </c>
      <c r="D863">
        <v>15335.74</v>
      </c>
    </row>
    <row r="864" spans="1:4" x14ac:dyDescent="0.35">
      <c r="A864" t="s">
        <v>25</v>
      </c>
      <c r="B864">
        <v>2020</v>
      </c>
      <c r="C864" t="s">
        <v>50</v>
      </c>
      <c r="D864">
        <v>18127.3</v>
      </c>
    </row>
    <row r="865" spans="1:4" x14ac:dyDescent="0.35">
      <c r="A865" t="s">
        <v>25</v>
      </c>
      <c r="B865">
        <v>2020</v>
      </c>
      <c r="C865" t="s">
        <v>47</v>
      </c>
      <c r="D865">
        <v>17086.22</v>
      </c>
    </row>
    <row r="866" spans="1:4" x14ac:dyDescent="0.35">
      <c r="A866" t="s">
        <v>25</v>
      </c>
      <c r="B866">
        <v>2020</v>
      </c>
      <c r="C866" t="s">
        <v>48</v>
      </c>
      <c r="D866">
        <v>16214.880000000012</v>
      </c>
    </row>
    <row r="867" spans="1:4" x14ac:dyDescent="0.35">
      <c r="A867" t="s">
        <v>25</v>
      </c>
      <c r="B867">
        <v>2019</v>
      </c>
      <c r="C867" t="s">
        <v>49</v>
      </c>
      <c r="D867">
        <v>15321.42</v>
      </c>
    </row>
    <row r="868" spans="1:4" x14ac:dyDescent="0.35">
      <c r="A868" t="s">
        <v>25</v>
      </c>
      <c r="B868">
        <v>2019</v>
      </c>
      <c r="C868" t="s">
        <v>50</v>
      </c>
      <c r="D868">
        <v>15009.36</v>
      </c>
    </row>
    <row r="869" spans="1:4" x14ac:dyDescent="0.35">
      <c r="A869" t="s">
        <v>25</v>
      </c>
      <c r="B869">
        <v>2019</v>
      </c>
      <c r="C869" t="s">
        <v>47</v>
      </c>
      <c r="D869">
        <v>7824.28</v>
      </c>
    </row>
    <row r="870" spans="1:4" x14ac:dyDescent="0.35">
      <c r="A870" t="s">
        <v>25</v>
      </c>
      <c r="B870">
        <v>2019</v>
      </c>
      <c r="C870" t="s">
        <v>48</v>
      </c>
      <c r="D870">
        <v>4590.16</v>
      </c>
    </row>
    <row r="871" spans="1:4" x14ac:dyDescent="0.35">
      <c r="A871" t="s">
        <v>25</v>
      </c>
      <c r="B871">
        <v>2018</v>
      </c>
      <c r="C871" t="s">
        <v>49</v>
      </c>
      <c r="D871">
        <v>14118.9</v>
      </c>
    </row>
    <row r="872" spans="1:4" x14ac:dyDescent="0.35">
      <c r="A872" t="s">
        <v>25</v>
      </c>
      <c r="B872">
        <v>2018</v>
      </c>
      <c r="C872" t="s">
        <v>50</v>
      </c>
      <c r="D872">
        <v>12521.560000000001</v>
      </c>
    </row>
    <row r="873" spans="1:4" x14ac:dyDescent="0.35">
      <c r="A873" t="s">
        <v>25</v>
      </c>
      <c r="B873">
        <v>2018</v>
      </c>
      <c r="C873" t="s">
        <v>47</v>
      </c>
      <c r="D873">
        <v>2696.94</v>
      </c>
    </row>
    <row r="874" spans="1:4" x14ac:dyDescent="0.35">
      <c r="A874" t="s">
        <v>26</v>
      </c>
      <c r="B874">
        <v>2024</v>
      </c>
      <c r="C874" t="s">
        <v>47</v>
      </c>
      <c r="D874">
        <v>6098.61</v>
      </c>
    </row>
    <row r="875" spans="1:4" x14ac:dyDescent="0.35">
      <c r="A875" t="s">
        <v>26</v>
      </c>
      <c r="B875">
        <v>2024</v>
      </c>
      <c r="C875" t="s">
        <v>48</v>
      </c>
      <c r="D875">
        <v>6398.1100800000004</v>
      </c>
    </row>
    <row r="876" spans="1:4" x14ac:dyDescent="0.35">
      <c r="A876" t="s">
        <v>26</v>
      </c>
      <c r="B876">
        <v>2023</v>
      </c>
      <c r="C876" t="s">
        <v>49</v>
      </c>
      <c r="D876">
        <v>7088.7610000000004</v>
      </c>
    </row>
    <row r="877" spans="1:4" x14ac:dyDescent="0.35">
      <c r="A877" t="s">
        <v>26</v>
      </c>
      <c r="B877">
        <v>2023</v>
      </c>
      <c r="C877" t="s">
        <v>50</v>
      </c>
      <c r="D877">
        <v>5027.8904399999974</v>
      </c>
    </row>
    <row r="878" spans="1:4" x14ac:dyDescent="0.35">
      <c r="A878" t="s">
        <v>26</v>
      </c>
      <c r="B878">
        <v>2023</v>
      </c>
      <c r="C878" t="s">
        <v>47</v>
      </c>
      <c r="D878">
        <v>6754.1724000000058</v>
      </c>
    </row>
    <row r="879" spans="1:4" x14ac:dyDescent="0.35">
      <c r="A879" t="s">
        <v>26</v>
      </c>
      <c r="B879">
        <v>2023</v>
      </c>
      <c r="C879" t="s">
        <v>48</v>
      </c>
      <c r="D879">
        <v>4186.2127200000014</v>
      </c>
    </row>
    <row r="880" spans="1:4" x14ac:dyDescent="0.35">
      <c r="A880" t="s">
        <v>26</v>
      </c>
      <c r="B880">
        <v>2022</v>
      </c>
      <c r="C880" t="s">
        <v>49</v>
      </c>
      <c r="D880">
        <v>5806</v>
      </c>
    </row>
    <row r="881" spans="1:4" x14ac:dyDescent="0.35">
      <c r="A881" t="s">
        <v>26</v>
      </c>
      <c r="B881">
        <v>2022</v>
      </c>
      <c r="C881" t="s">
        <v>50</v>
      </c>
      <c r="D881">
        <v>3748</v>
      </c>
    </row>
    <row r="882" spans="1:4" x14ac:dyDescent="0.35">
      <c r="A882" t="s">
        <v>26</v>
      </c>
      <c r="B882">
        <v>2022</v>
      </c>
      <c r="C882" t="s">
        <v>47</v>
      </c>
      <c r="D882">
        <v>3834.7289999999998</v>
      </c>
    </row>
    <row r="883" spans="1:4" x14ac:dyDescent="0.35">
      <c r="A883" t="s">
        <v>26</v>
      </c>
      <c r="B883">
        <v>2022</v>
      </c>
      <c r="C883" t="s">
        <v>48</v>
      </c>
      <c r="D883">
        <v>3318.3490000000006</v>
      </c>
    </row>
    <row r="884" spans="1:4" x14ac:dyDescent="0.35">
      <c r="A884" t="s">
        <v>26</v>
      </c>
      <c r="B884">
        <v>2021</v>
      </c>
      <c r="C884" t="s">
        <v>49</v>
      </c>
      <c r="D884">
        <v>5208.9709999999995</v>
      </c>
    </row>
    <row r="885" spans="1:4" x14ac:dyDescent="0.35">
      <c r="A885" t="s">
        <v>26</v>
      </c>
      <c r="B885">
        <v>2021</v>
      </c>
      <c r="C885" t="s">
        <v>50</v>
      </c>
      <c r="D885">
        <v>3941.306</v>
      </c>
    </row>
    <row r="886" spans="1:4" x14ac:dyDescent="0.35">
      <c r="A886" t="s">
        <v>26</v>
      </c>
      <c r="B886">
        <v>2021</v>
      </c>
      <c r="C886" t="s">
        <v>47</v>
      </c>
      <c r="D886">
        <v>4839.9979999999996</v>
      </c>
    </row>
    <row r="887" spans="1:4" x14ac:dyDescent="0.35">
      <c r="A887" t="s">
        <v>26</v>
      </c>
      <c r="B887">
        <v>2021</v>
      </c>
      <c r="C887" t="s">
        <v>48</v>
      </c>
      <c r="D887">
        <v>4337.5420000000004</v>
      </c>
    </row>
    <row r="888" spans="1:4" x14ac:dyDescent="0.35">
      <c r="A888" t="s">
        <v>26</v>
      </c>
      <c r="B888">
        <v>2020</v>
      </c>
      <c r="C888" t="s">
        <v>49</v>
      </c>
      <c r="D888">
        <v>5597.0010000000002</v>
      </c>
    </row>
    <row r="889" spans="1:4" x14ac:dyDescent="0.35">
      <c r="A889" t="s">
        <v>26</v>
      </c>
      <c r="B889">
        <v>2020</v>
      </c>
      <c r="C889" t="s">
        <v>50</v>
      </c>
      <c r="D889">
        <v>4365.8760000000002</v>
      </c>
    </row>
    <row r="890" spans="1:4" x14ac:dyDescent="0.35">
      <c r="A890" t="s">
        <v>26</v>
      </c>
      <c r="B890">
        <v>2020</v>
      </c>
      <c r="C890" t="s">
        <v>47</v>
      </c>
      <c r="D890">
        <v>3852.489</v>
      </c>
    </row>
    <row r="891" spans="1:4" x14ac:dyDescent="0.35">
      <c r="A891" t="s">
        <v>26</v>
      </c>
      <c r="B891">
        <v>2020</v>
      </c>
      <c r="C891" t="s">
        <v>48</v>
      </c>
      <c r="D891">
        <v>3779.1820000000002</v>
      </c>
    </row>
    <row r="892" spans="1:4" x14ac:dyDescent="0.35">
      <c r="A892" t="s">
        <v>26</v>
      </c>
      <c r="B892">
        <v>2019</v>
      </c>
      <c r="C892" t="s">
        <v>49</v>
      </c>
      <c r="D892">
        <v>4475.62</v>
      </c>
    </row>
    <row r="893" spans="1:4" x14ac:dyDescent="0.35">
      <c r="A893" t="s">
        <v>26</v>
      </c>
      <c r="B893">
        <v>2019</v>
      </c>
      <c r="C893" t="s">
        <v>50</v>
      </c>
      <c r="D893">
        <v>3880.5540000000001</v>
      </c>
    </row>
    <row r="894" spans="1:4" x14ac:dyDescent="0.35">
      <c r="A894" t="s">
        <v>26</v>
      </c>
      <c r="B894">
        <v>2019</v>
      </c>
      <c r="C894" t="s">
        <v>47</v>
      </c>
      <c r="D894">
        <v>2503.886</v>
      </c>
    </row>
    <row r="895" spans="1:4" x14ac:dyDescent="0.35">
      <c r="A895" t="s">
        <v>26</v>
      </c>
      <c r="B895">
        <v>2019</v>
      </c>
      <c r="C895" t="s">
        <v>48</v>
      </c>
      <c r="D895">
        <v>2085.1379999999999</v>
      </c>
    </row>
    <row r="896" spans="1:4" x14ac:dyDescent="0.35">
      <c r="A896" t="s">
        <v>26</v>
      </c>
      <c r="B896">
        <v>2018</v>
      </c>
      <c r="C896" t="s">
        <v>49</v>
      </c>
      <c r="D896">
        <v>1089.5830000000001</v>
      </c>
    </row>
    <row r="897" spans="1:4" x14ac:dyDescent="0.35">
      <c r="A897" t="s">
        <v>27</v>
      </c>
      <c r="B897">
        <v>2024</v>
      </c>
      <c r="C897" t="s">
        <v>47</v>
      </c>
      <c r="D897">
        <v>2199.58</v>
      </c>
    </row>
    <row r="898" spans="1:4" x14ac:dyDescent="0.35">
      <c r="A898" t="s">
        <v>27</v>
      </c>
      <c r="B898">
        <v>2024</v>
      </c>
      <c r="C898" t="s">
        <v>48</v>
      </c>
      <c r="D898">
        <v>2518.17</v>
      </c>
    </row>
    <row r="899" spans="1:4" x14ac:dyDescent="0.35">
      <c r="A899" t="s">
        <v>27</v>
      </c>
      <c r="B899">
        <v>2023</v>
      </c>
      <c r="C899" t="s">
        <v>49</v>
      </c>
      <c r="D899">
        <v>4535.42</v>
      </c>
    </row>
    <row r="900" spans="1:4" x14ac:dyDescent="0.35">
      <c r="A900" t="s">
        <v>27</v>
      </c>
      <c r="B900">
        <v>2023</v>
      </c>
      <c r="C900" t="s">
        <v>50</v>
      </c>
      <c r="D900">
        <v>1260.6300000000001</v>
      </c>
    </row>
    <row r="901" spans="1:4" x14ac:dyDescent="0.35">
      <c r="A901" t="s">
        <v>27</v>
      </c>
      <c r="B901">
        <v>2023</v>
      </c>
      <c r="C901" t="s">
        <v>47</v>
      </c>
      <c r="D901">
        <v>3050.24</v>
      </c>
    </row>
    <row r="902" spans="1:4" x14ac:dyDescent="0.35">
      <c r="A902" t="s">
        <v>27</v>
      </c>
      <c r="B902">
        <v>2023</v>
      </c>
      <c r="C902" t="s">
        <v>48</v>
      </c>
      <c r="D902">
        <v>2436.14</v>
      </c>
    </row>
    <row r="903" spans="1:4" x14ac:dyDescent="0.35">
      <c r="A903" t="s">
        <v>27</v>
      </c>
      <c r="B903">
        <v>2022</v>
      </c>
      <c r="C903" t="s">
        <v>49</v>
      </c>
      <c r="D903">
        <v>5204.6000000000004</v>
      </c>
    </row>
    <row r="904" spans="1:4" x14ac:dyDescent="0.35">
      <c r="A904" t="s">
        <v>27</v>
      </c>
      <c r="B904">
        <v>2022</v>
      </c>
      <c r="C904" t="s">
        <v>50</v>
      </c>
      <c r="D904">
        <v>1364.6</v>
      </c>
    </row>
    <row r="905" spans="1:4" x14ac:dyDescent="0.35">
      <c r="A905" t="s">
        <v>27</v>
      </c>
      <c r="B905">
        <v>2022</v>
      </c>
      <c r="C905" t="s">
        <v>47</v>
      </c>
      <c r="D905">
        <v>2379.2800000000002</v>
      </c>
    </row>
    <row r="906" spans="1:4" x14ac:dyDescent="0.35">
      <c r="A906" t="s">
        <v>27</v>
      </c>
      <c r="B906">
        <v>2022</v>
      </c>
      <c r="C906" t="s">
        <v>48</v>
      </c>
      <c r="D906">
        <v>1759.52</v>
      </c>
    </row>
    <row r="907" spans="1:4" x14ac:dyDescent="0.35">
      <c r="A907" t="s">
        <v>27</v>
      </c>
      <c r="B907">
        <v>2021</v>
      </c>
      <c r="C907" t="s">
        <v>49</v>
      </c>
      <c r="D907">
        <v>4556.47</v>
      </c>
    </row>
    <row r="908" spans="1:4" x14ac:dyDescent="0.35">
      <c r="A908" t="s">
        <v>27</v>
      </c>
      <c r="B908">
        <v>2021</v>
      </c>
      <c r="C908" t="s">
        <v>50</v>
      </c>
      <c r="D908">
        <v>1920.36</v>
      </c>
    </row>
    <row r="909" spans="1:4" x14ac:dyDescent="0.35">
      <c r="A909" t="s">
        <v>27</v>
      </c>
      <c r="B909">
        <v>2021</v>
      </c>
      <c r="C909" t="s">
        <v>47</v>
      </c>
      <c r="D909">
        <v>3008.25</v>
      </c>
    </row>
    <row r="910" spans="1:4" x14ac:dyDescent="0.35">
      <c r="A910" t="s">
        <v>27</v>
      </c>
      <c r="B910">
        <v>2021</v>
      </c>
      <c r="C910" t="s">
        <v>48</v>
      </c>
      <c r="D910">
        <v>1888.53</v>
      </c>
    </row>
    <row r="911" spans="1:4" x14ac:dyDescent="0.35">
      <c r="A911" t="s">
        <v>27</v>
      </c>
      <c r="B911">
        <v>2020</v>
      </c>
      <c r="C911" t="s">
        <v>49</v>
      </c>
      <c r="D911">
        <v>4967.9799999999996</v>
      </c>
    </row>
    <row r="912" spans="1:4" x14ac:dyDescent="0.35">
      <c r="A912" t="s">
        <v>27</v>
      </c>
      <c r="B912">
        <v>2020</v>
      </c>
      <c r="C912" t="s">
        <v>50</v>
      </c>
      <c r="D912">
        <v>1816.9</v>
      </c>
    </row>
    <row r="913" spans="1:4" x14ac:dyDescent="0.35">
      <c r="A913" t="s">
        <v>27</v>
      </c>
      <c r="B913">
        <v>2020</v>
      </c>
      <c r="C913" t="s">
        <v>47</v>
      </c>
      <c r="D913">
        <v>2548.46</v>
      </c>
    </row>
    <row r="914" spans="1:4" x14ac:dyDescent="0.35">
      <c r="A914" t="s">
        <v>27</v>
      </c>
      <c r="B914">
        <v>2020</v>
      </c>
      <c r="C914" t="s">
        <v>48</v>
      </c>
      <c r="D914">
        <v>2371.42</v>
      </c>
    </row>
    <row r="915" spans="1:4" x14ac:dyDescent="0.35">
      <c r="A915" t="s">
        <v>27</v>
      </c>
      <c r="B915">
        <v>2019</v>
      </c>
      <c r="C915" t="s">
        <v>49</v>
      </c>
      <c r="D915">
        <v>4215.1899999999996</v>
      </c>
    </row>
    <row r="916" spans="1:4" x14ac:dyDescent="0.35">
      <c r="A916" t="s">
        <v>27</v>
      </c>
      <c r="B916">
        <v>2019</v>
      </c>
      <c r="C916" t="s">
        <v>50</v>
      </c>
      <c r="D916">
        <v>2454.84</v>
      </c>
    </row>
    <row r="917" spans="1:4" x14ac:dyDescent="0.35">
      <c r="A917" t="s">
        <v>27</v>
      </c>
      <c r="B917">
        <v>2019</v>
      </c>
      <c r="C917" t="s">
        <v>47</v>
      </c>
      <c r="D917">
        <v>1720.19</v>
      </c>
    </row>
    <row r="918" spans="1:4" x14ac:dyDescent="0.35">
      <c r="A918" t="s">
        <v>27</v>
      </c>
      <c r="B918">
        <v>2019</v>
      </c>
      <c r="C918" t="s">
        <v>48</v>
      </c>
      <c r="D918">
        <v>1247.1099999999999</v>
      </c>
    </row>
    <row r="919" spans="1:4" x14ac:dyDescent="0.35">
      <c r="A919" t="s">
        <v>27</v>
      </c>
      <c r="B919">
        <v>2018</v>
      </c>
      <c r="C919" t="s">
        <v>49</v>
      </c>
      <c r="D919">
        <v>3561.82</v>
      </c>
    </row>
    <row r="920" spans="1:4" x14ac:dyDescent="0.35">
      <c r="A920" t="s">
        <v>28</v>
      </c>
      <c r="B920">
        <v>2024</v>
      </c>
      <c r="C920" t="s">
        <v>47</v>
      </c>
      <c r="D920">
        <v>3022.2999999999997</v>
      </c>
    </row>
    <row r="921" spans="1:4" x14ac:dyDescent="0.35">
      <c r="A921" t="s">
        <v>28</v>
      </c>
      <c r="B921">
        <v>2024</v>
      </c>
      <c r="C921" t="s">
        <v>48</v>
      </c>
      <c r="D921">
        <v>3431.1</v>
      </c>
    </row>
    <row r="922" spans="1:4" x14ac:dyDescent="0.35">
      <c r="A922" t="s">
        <v>28</v>
      </c>
      <c r="B922">
        <v>2023</v>
      </c>
      <c r="C922" t="s">
        <v>49</v>
      </c>
      <c r="D922">
        <v>4169.5069999999996</v>
      </c>
    </row>
    <row r="923" spans="1:4" x14ac:dyDescent="0.35">
      <c r="A923" t="s">
        <v>28</v>
      </c>
      <c r="B923">
        <v>2023</v>
      </c>
      <c r="C923" t="s">
        <v>50</v>
      </c>
      <c r="D923">
        <v>3290.2</v>
      </c>
    </row>
    <row r="924" spans="1:4" x14ac:dyDescent="0.35">
      <c r="A924" t="s">
        <v>28</v>
      </c>
      <c r="B924">
        <v>2023</v>
      </c>
      <c r="C924" t="s">
        <v>47</v>
      </c>
      <c r="D924">
        <v>4164.8999999999996</v>
      </c>
    </row>
    <row r="925" spans="1:4" x14ac:dyDescent="0.35">
      <c r="A925" t="s">
        <v>28</v>
      </c>
      <c r="B925">
        <v>2023</v>
      </c>
      <c r="C925" t="s">
        <v>48</v>
      </c>
      <c r="D925">
        <v>3202.7</v>
      </c>
    </row>
    <row r="926" spans="1:4" x14ac:dyDescent="0.35">
      <c r="A926" t="s">
        <v>28</v>
      </c>
      <c r="B926">
        <v>2022</v>
      </c>
      <c r="C926" t="s">
        <v>49</v>
      </c>
      <c r="D926">
        <v>4208.6000000000004</v>
      </c>
    </row>
    <row r="927" spans="1:4" x14ac:dyDescent="0.35">
      <c r="A927" t="s">
        <v>28</v>
      </c>
      <c r="B927">
        <v>2022</v>
      </c>
      <c r="C927" t="s">
        <v>50</v>
      </c>
      <c r="D927">
        <v>3343</v>
      </c>
    </row>
    <row r="928" spans="1:4" x14ac:dyDescent="0.35">
      <c r="A928" t="s">
        <v>28</v>
      </c>
      <c r="B928">
        <v>2022</v>
      </c>
      <c r="C928" t="s">
        <v>47</v>
      </c>
      <c r="D928">
        <v>3244.4</v>
      </c>
    </row>
    <row r="929" spans="1:4" x14ac:dyDescent="0.35">
      <c r="A929" t="s">
        <v>28</v>
      </c>
      <c r="B929">
        <v>2022</v>
      </c>
      <c r="C929" t="s">
        <v>48</v>
      </c>
      <c r="D929">
        <v>2695.3</v>
      </c>
    </row>
    <row r="930" spans="1:4" x14ac:dyDescent="0.35">
      <c r="A930" t="s">
        <v>28</v>
      </c>
      <c r="B930">
        <v>2021</v>
      </c>
      <c r="C930" t="s">
        <v>49</v>
      </c>
      <c r="D930">
        <v>4448.3</v>
      </c>
    </row>
    <row r="931" spans="1:4" x14ac:dyDescent="0.35">
      <c r="A931" t="s">
        <v>28</v>
      </c>
      <c r="B931">
        <v>2021</v>
      </c>
      <c r="C931" t="s">
        <v>50</v>
      </c>
      <c r="D931">
        <v>3754.3999999999996</v>
      </c>
    </row>
    <row r="932" spans="1:4" x14ac:dyDescent="0.35">
      <c r="A932" t="s">
        <v>28</v>
      </c>
      <c r="B932">
        <v>2021</v>
      </c>
      <c r="C932" t="s">
        <v>47</v>
      </c>
      <c r="D932">
        <v>3335.9</v>
      </c>
    </row>
    <row r="933" spans="1:4" x14ac:dyDescent="0.35">
      <c r="A933" t="s">
        <v>28</v>
      </c>
      <c r="B933">
        <v>2021</v>
      </c>
      <c r="C933" t="s">
        <v>48</v>
      </c>
      <c r="D933">
        <v>2857</v>
      </c>
    </row>
    <row r="934" spans="1:4" x14ac:dyDescent="0.35">
      <c r="A934" t="s">
        <v>28</v>
      </c>
      <c r="B934">
        <v>2020</v>
      </c>
      <c r="C934" t="s">
        <v>49</v>
      </c>
      <c r="D934">
        <v>4542.3999999999996</v>
      </c>
    </row>
    <row r="935" spans="1:4" x14ac:dyDescent="0.35">
      <c r="A935" t="s">
        <v>28</v>
      </c>
      <c r="B935">
        <v>2020</v>
      </c>
      <c r="C935" t="s">
        <v>50</v>
      </c>
      <c r="D935">
        <v>3711.7</v>
      </c>
    </row>
    <row r="936" spans="1:4" x14ac:dyDescent="0.35">
      <c r="A936" t="s">
        <v>28</v>
      </c>
      <c r="B936">
        <v>2020</v>
      </c>
      <c r="C936" t="s">
        <v>47</v>
      </c>
      <c r="D936">
        <v>3375.9</v>
      </c>
    </row>
    <row r="937" spans="1:4" x14ac:dyDescent="0.35">
      <c r="A937" t="s">
        <v>28</v>
      </c>
      <c r="B937">
        <v>2020</v>
      </c>
      <c r="C937" t="s">
        <v>48</v>
      </c>
      <c r="D937">
        <v>3061.099999999999</v>
      </c>
    </row>
    <row r="938" spans="1:4" x14ac:dyDescent="0.35">
      <c r="A938" t="s">
        <v>28</v>
      </c>
      <c r="B938">
        <v>2019</v>
      </c>
      <c r="C938" t="s">
        <v>49</v>
      </c>
      <c r="D938">
        <v>3934.8969999999999</v>
      </c>
    </row>
    <row r="939" spans="1:4" x14ac:dyDescent="0.35">
      <c r="A939" t="s">
        <v>28</v>
      </c>
      <c r="B939">
        <v>2019</v>
      </c>
      <c r="C939" t="s">
        <v>50</v>
      </c>
      <c r="D939">
        <v>3082.1239999999998</v>
      </c>
    </row>
    <row r="940" spans="1:4" x14ac:dyDescent="0.35">
      <c r="A940" t="s">
        <v>28</v>
      </c>
      <c r="B940">
        <v>2019</v>
      </c>
      <c r="C940" t="s">
        <v>47</v>
      </c>
      <c r="D940">
        <v>2562.6039999999998</v>
      </c>
    </row>
    <row r="941" spans="1:4" x14ac:dyDescent="0.35">
      <c r="A941" t="s">
        <v>29</v>
      </c>
      <c r="B941">
        <v>2024</v>
      </c>
      <c r="C941" t="s">
        <v>47</v>
      </c>
      <c r="D941">
        <v>8824.5</v>
      </c>
    </row>
    <row r="942" spans="1:4" x14ac:dyDescent="0.35">
      <c r="A942" t="s">
        <v>29</v>
      </c>
      <c r="B942">
        <v>2024</v>
      </c>
      <c r="C942" t="s">
        <v>48</v>
      </c>
      <c r="D942">
        <v>8741.2000000000007</v>
      </c>
    </row>
    <row r="943" spans="1:4" x14ac:dyDescent="0.35">
      <c r="A943" t="s">
        <v>29</v>
      </c>
      <c r="B943">
        <v>2023</v>
      </c>
      <c r="C943" t="s">
        <v>49</v>
      </c>
      <c r="D943">
        <v>7354.7</v>
      </c>
    </row>
    <row r="944" spans="1:4" x14ac:dyDescent="0.35">
      <c r="A944" t="s">
        <v>29</v>
      </c>
      <c r="B944">
        <v>2023</v>
      </c>
      <c r="C944" t="s">
        <v>50</v>
      </c>
      <c r="D944">
        <v>5308.9</v>
      </c>
    </row>
    <row r="945" spans="1:4" x14ac:dyDescent="0.35">
      <c r="A945" t="s">
        <v>29</v>
      </c>
      <c r="B945">
        <v>2023</v>
      </c>
      <c r="C945" t="s">
        <v>47</v>
      </c>
      <c r="D945">
        <v>6186.4</v>
      </c>
    </row>
    <row r="946" spans="1:4" x14ac:dyDescent="0.35">
      <c r="A946" t="s">
        <v>29</v>
      </c>
      <c r="B946">
        <v>2023</v>
      </c>
      <c r="C946" t="s">
        <v>48</v>
      </c>
      <c r="D946">
        <v>4963.1000000000004</v>
      </c>
    </row>
    <row r="947" spans="1:4" x14ac:dyDescent="0.35">
      <c r="A947" t="s">
        <v>29</v>
      </c>
      <c r="B947">
        <v>2022</v>
      </c>
      <c r="C947" t="s">
        <v>49</v>
      </c>
      <c r="D947">
        <v>7026.8</v>
      </c>
    </row>
    <row r="948" spans="1:4" x14ac:dyDescent="0.35">
      <c r="A948" t="s">
        <v>29</v>
      </c>
      <c r="B948">
        <v>2022</v>
      </c>
      <c r="C948" t="s">
        <v>50</v>
      </c>
      <c r="D948">
        <v>4199.8</v>
      </c>
    </row>
    <row r="949" spans="1:4" x14ac:dyDescent="0.35">
      <c r="A949" t="s">
        <v>29</v>
      </c>
      <c r="B949">
        <v>2022</v>
      </c>
      <c r="C949" t="s">
        <v>47</v>
      </c>
      <c r="D949">
        <v>6383.6</v>
      </c>
    </row>
    <row r="950" spans="1:4" x14ac:dyDescent="0.35">
      <c r="A950" t="s">
        <v>29</v>
      </c>
      <c r="B950">
        <v>2022</v>
      </c>
      <c r="C950" t="s">
        <v>48</v>
      </c>
      <c r="D950">
        <v>7066.6</v>
      </c>
    </row>
    <row r="951" spans="1:4" x14ac:dyDescent="0.35">
      <c r="A951" t="s">
        <v>29</v>
      </c>
      <c r="B951">
        <v>2021</v>
      </c>
      <c r="C951" t="s">
        <v>49</v>
      </c>
      <c r="D951">
        <v>9956.9</v>
      </c>
    </row>
    <row r="952" spans="1:4" x14ac:dyDescent="0.35">
      <c r="A952" t="s">
        <v>29</v>
      </c>
      <c r="B952">
        <v>2021</v>
      </c>
      <c r="C952" t="s">
        <v>50</v>
      </c>
      <c r="D952">
        <v>3397.2</v>
      </c>
    </row>
    <row r="953" spans="1:4" x14ac:dyDescent="0.35">
      <c r="A953" t="s">
        <v>29</v>
      </c>
      <c r="B953">
        <v>2021</v>
      </c>
      <c r="C953" t="s">
        <v>47</v>
      </c>
      <c r="D953">
        <v>4902</v>
      </c>
    </row>
    <row r="954" spans="1:4" x14ac:dyDescent="0.35">
      <c r="A954" t="s">
        <v>29</v>
      </c>
      <c r="B954">
        <v>2021</v>
      </c>
      <c r="C954" t="s">
        <v>48</v>
      </c>
      <c r="D954">
        <v>8208.9</v>
      </c>
    </row>
    <row r="955" spans="1:4" x14ac:dyDescent="0.35">
      <c r="A955" t="s">
        <v>29</v>
      </c>
      <c r="B955">
        <v>2020</v>
      </c>
      <c r="C955" t="s">
        <v>49</v>
      </c>
      <c r="D955">
        <v>13514.1</v>
      </c>
    </row>
    <row r="956" spans="1:4" x14ac:dyDescent="0.35">
      <c r="A956" t="s">
        <v>29</v>
      </c>
      <c r="B956">
        <v>2020</v>
      </c>
      <c r="C956" t="s">
        <v>50</v>
      </c>
      <c r="D956">
        <v>4401.7</v>
      </c>
    </row>
    <row r="957" spans="1:4" x14ac:dyDescent="0.35">
      <c r="A957" t="s">
        <v>29</v>
      </c>
      <c r="B957">
        <v>2020</v>
      </c>
      <c r="C957" t="s">
        <v>47</v>
      </c>
      <c r="D957">
        <v>7524</v>
      </c>
    </row>
    <row r="958" spans="1:4" x14ac:dyDescent="0.35">
      <c r="A958" t="s">
        <v>29</v>
      </c>
      <c r="B958">
        <v>2020</v>
      </c>
      <c r="C958" t="s">
        <v>48</v>
      </c>
      <c r="D958">
        <v>8281.5670000000009</v>
      </c>
    </row>
    <row r="959" spans="1:4" x14ac:dyDescent="0.35">
      <c r="A959" t="s">
        <v>29</v>
      </c>
      <c r="B959">
        <v>2019</v>
      </c>
      <c r="C959" t="s">
        <v>49</v>
      </c>
      <c r="D959">
        <v>11960.75</v>
      </c>
    </row>
    <row r="960" spans="1:4" x14ac:dyDescent="0.35">
      <c r="A960" t="s">
        <v>29</v>
      </c>
      <c r="B960">
        <v>2019</v>
      </c>
      <c r="C960" t="s">
        <v>50</v>
      </c>
      <c r="D960">
        <v>3937.866</v>
      </c>
    </row>
    <row r="961" spans="1:4" x14ac:dyDescent="0.35">
      <c r="A961" t="s">
        <v>30</v>
      </c>
      <c r="B961">
        <v>2024</v>
      </c>
      <c r="C961" t="s">
        <v>47</v>
      </c>
      <c r="D961">
        <v>15745.53</v>
      </c>
    </row>
    <row r="962" spans="1:4" x14ac:dyDescent="0.35">
      <c r="A962" t="s">
        <v>30</v>
      </c>
      <c r="B962">
        <v>2024</v>
      </c>
      <c r="C962" t="s">
        <v>48</v>
      </c>
      <c r="D962">
        <v>7121.41</v>
      </c>
    </row>
    <row r="963" spans="1:4" x14ac:dyDescent="0.35">
      <c r="A963" t="s">
        <v>30</v>
      </c>
      <c r="B963">
        <v>2023</v>
      </c>
      <c r="C963" t="s">
        <v>49</v>
      </c>
      <c r="D963">
        <v>17654.669999999998</v>
      </c>
    </row>
    <row r="964" spans="1:4" x14ac:dyDescent="0.35">
      <c r="A964" t="s">
        <v>30</v>
      </c>
      <c r="B964">
        <v>2023</v>
      </c>
      <c r="C964" t="s">
        <v>50</v>
      </c>
      <c r="D964">
        <v>12887.7</v>
      </c>
    </row>
    <row r="965" spans="1:4" x14ac:dyDescent="0.35">
      <c r="A965" t="s">
        <v>30</v>
      </c>
      <c r="B965">
        <v>2023</v>
      </c>
      <c r="C965" t="s">
        <v>47</v>
      </c>
      <c r="D965">
        <v>8905.82</v>
      </c>
    </row>
    <row r="966" spans="1:4" x14ac:dyDescent="0.35">
      <c r="A966" t="s">
        <v>30</v>
      </c>
      <c r="B966">
        <v>2023</v>
      </c>
      <c r="C966" t="s">
        <v>48</v>
      </c>
      <c r="D966">
        <v>1757.77</v>
      </c>
    </row>
    <row r="967" spans="1:4" x14ac:dyDescent="0.35">
      <c r="A967" t="s">
        <v>30</v>
      </c>
      <c r="B967">
        <v>2022</v>
      </c>
      <c r="C967" t="s">
        <v>49</v>
      </c>
      <c r="D967">
        <v>9455.09</v>
      </c>
    </row>
    <row r="968" spans="1:4" x14ac:dyDescent="0.35">
      <c r="A968" t="s">
        <v>30</v>
      </c>
      <c r="B968">
        <v>2022</v>
      </c>
      <c r="C968" t="s">
        <v>50</v>
      </c>
      <c r="D968">
        <v>10258.299999999999</v>
      </c>
    </row>
    <row r="969" spans="1:4" x14ac:dyDescent="0.35">
      <c r="A969" t="s">
        <v>30</v>
      </c>
      <c r="B969">
        <v>2022</v>
      </c>
      <c r="C969" t="s">
        <v>47</v>
      </c>
      <c r="D969">
        <v>5126.37</v>
      </c>
    </row>
    <row r="970" spans="1:4" x14ac:dyDescent="0.35">
      <c r="A970" t="s">
        <v>30</v>
      </c>
      <c r="B970">
        <v>2022</v>
      </c>
      <c r="C970" t="s">
        <v>48</v>
      </c>
      <c r="D970">
        <v>750.74</v>
      </c>
    </row>
    <row r="971" spans="1:4" x14ac:dyDescent="0.35">
      <c r="A971" t="s">
        <v>30</v>
      </c>
      <c r="B971">
        <v>2021</v>
      </c>
      <c r="C971" t="s">
        <v>49</v>
      </c>
      <c r="D971">
        <v>12881.198</v>
      </c>
    </row>
    <row r="972" spans="1:4" x14ac:dyDescent="0.35">
      <c r="A972" t="s">
        <v>30</v>
      </c>
      <c r="B972">
        <v>2021</v>
      </c>
      <c r="C972" t="s">
        <v>50</v>
      </c>
      <c r="D972">
        <v>6892.4891611000003</v>
      </c>
    </row>
    <row r="973" spans="1:4" x14ac:dyDescent="0.35">
      <c r="A973" t="s">
        <v>30</v>
      </c>
      <c r="B973">
        <v>2021</v>
      </c>
      <c r="C973" t="s">
        <v>47</v>
      </c>
      <c r="D973">
        <v>6496.259</v>
      </c>
    </row>
    <row r="974" spans="1:4" x14ac:dyDescent="0.35">
      <c r="A974" t="s">
        <v>30</v>
      </c>
      <c r="B974">
        <v>2021</v>
      </c>
      <c r="C974" t="s">
        <v>48</v>
      </c>
      <c r="D974">
        <v>1238.6721916000001</v>
      </c>
    </row>
    <row r="975" spans="1:4" x14ac:dyDescent="0.35">
      <c r="A975" t="s">
        <v>30</v>
      </c>
      <c r="B975">
        <v>2020</v>
      </c>
      <c r="C975" t="s">
        <v>49</v>
      </c>
      <c r="D975">
        <v>1733.4670000000001</v>
      </c>
    </row>
    <row r="976" spans="1:4" x14ac:dyDescent="0.35">
      <c r="A976" t="s">
        <v>30</v>
      </c>
      <c r="B976">
        <v>2020</v>
      </c>
      <c r="C976" t="s">
        <v>50</v>
      </c>
      <c r="D976">
        <v>713.81099999999992</v>
      </c>
    </row>
    <row r="977" spans="1:4" x14ac:dyDescent="0.35">
      <c r="A977" t="s">
        <v>30</v>
      </c>
      <c r="B977">
        <v>2020</v>
      </c>
      <c r="C977" t="s">
        <v>47</v>
      </c>
      <c r="D977">
        <v>1206.9870000000001</v>
      </c>
    </row>
    <row r="978" spans="1:4" x14ac:dyDescent="0.35">
      <c r="A978" t="s">
        <v>30</v>
      </c>
      <c r="B978">
        <v>2020</v>
      </c>
      <c r="C978" t="s">
        <v>48</v>
      </c>
      <c r="D978">
        <v>2640.5789999999997</v>
      </c>
    </row>
    <row r="979" spans="1:4" x14ac:dyDescent="0.35">
      <c r="A979" t="s">
        <v>30</v>
      </c>
      <c r="B979">
        <v>2019</v>
      </c>
      <c r="C979" t="s">
        <v>49</v>
      </c>
      <c r="D979">
        <v>848.26300000000003</v>
      </c>
    </row>
    <row r="980" spans="1:4" x14ac:dyDescent="0.35">
      <c r="A980" t="s">
        <v>30</v>
      </c>
      <c r="B980">
        <v>2019</v>
      </c>
      <c r="C980" t="s">
        <v>50</v>
      </c>
      <c r="D980">
        <v>1340.84</v>
      </c>
    </row>
    <row r="981" spans="1:4" x14ac:dyDescent="0.35">
      <c r="A981" t="s">
        <v>31</v>
      </c>
      <c r="B981">
        <v>2024</v>
      </c>
      <c r="C981" t="s">
        <v>47</v>
      </c>
      <c r="D981">
        <v>4638.3999999999996</v>
      </c>
    </row>
    <row r="982" spans="1:4" x14ac:dyDescent="0.35">
      <c r="A982" t="s">
        <v>31</v>
      </c>
      <c r="B982">
        <v>2024</v>
      </c>
      <c r="C982" t="s">
        <v>48</v>
      </c>
      <c r="D982">
        <v>4978.8999999999996</v>
      </c>
    </row>
    <row r="983" spans="1:4" x14ac:dyDescent="0.35">
      <c r="A983" t="s">
        <v>31</v>
      </c>
      <c r="B983">
        <v>2023</v>
      </c>
      <c r="C983" t="s">
        <v>49</v>
      </c>
      <c r="D983">
        <v>6277.4</v>
      </c>
    </row>
    <row r="984" spans="1:4" x14ac:dyDescent="0.35">
      <c r="A984" t="s">
        <v>31</v>
      </c>
      <c r="B984">
        <v>2023</v>
      </c>
      <c r="C984" t="s">
        <v>50</v>
      </c>
      <c r="D984">
        <v>4585.7</v>
      </c>
    </row>
    <row r="985" spans="1:4" x14ac:dyDescent="0.35">
      <c r="A985" t="s">
        <v>31</v>
      </c>
      <c r="B985">
        <v>2023</v>
      </c>
      <c r="C985" t="s">
        <v>47</v>
      </c>
      <c r="D985">
        <v>5163.2</v>
      </c>
    </row>
    <row r="986" spans="1:4" x14ac:dyDescent="0.35">
      <c r="A986" t="s">
        <v>31</v>
      </c>
      <c r="B986">
        <v>2023</v>
      </c>
      <c r="C986" t="s">
        <v>48</v>
      </c>
      <c r="D986">
        <v>4320.6000000000004</v>
      </c>
    </row>
    <row r="987" spans="1:4" x14ac:dyDescent="0.35">
      <c r="A987" t="s">
        <v>31</v>
      </c>
      <c r="B987">
        <v>2022</v>
      </c>
      <c r="C987" t="s">
        <v>49</v>
      </c>
      <c r="D987">
        <v>5625.5</v>
      </c>
    </row>
    <row r="988" spans="1:4" x14ac:dyDescent="0.35">
      <c r="A988" t="s">
        <v>31</v>
      </c>
      <c r="B988">
        <v>2022</v>
      </c>
      <c r="C988" t="s">
        <v>50</v>
      </c>
      <c r="D988">
        <v>4262</v>
      </c>
    </row>
    <row r="989" spans="1:4" x14ac:dyDescent="0.35">
      <c r="A989" t="s">
        <v>31</v>
      </c>
      <c r="B989">
        <v>2022</v>
      </c>
      <c r="C989" t="s">
        <v>47</v>
      </c>
      <c r="D989">
        <v>4250.8999999999996</v>
      </c>
    </row>
    <row r="990" spans="1:4" x14ac:dyDescent="0.35">
      <c r="A990" t="s">
        <v>31</v>
      </c>
      <c r="B990">
        <v>2022</v>
      </c>
      <c r="C990" t="s">
        <v>48</v>
      </c>
      <c r="D990">
        <v>3951.7</v>
      </c>
    </row>
    <row r="991" spans="1:4" x14ac:dyDescent="0.35">
      <c r="A991" t="s">
        <v>31</v>
      </c>
      <c r="B991">
        <v>2021</v>
      </c>
      <c r="C991" t="s">
        <v>49</v>
      </c>
      <c r="D991">
        <v>5889.5</v>
      </c>
    </row>
    <row r="992" spans="1:4" x14ac:dyDescent="0.35">
      <c r="A992" t="s">
        <v>31</v>
      </c>
      <c r="B992">
        <v>2021</v>
      </c>
      <c r="C992" t="s">
        <v>50</v>
      </c>
      <c r="D992">
        <v>4399.3999999999996</v>
      </c>
    </row>
    <row r="993" spans="1:4" x14ac:dyDescent="0.35">
      <c r="A993" t="s">
        <v>31</v>
      </c>
      <c r="B993">
        <v>2021</v>
      </c>
      <c r="C993" t="s">
        <v>47</v>
      </c>
      <c r="D993">
        <v>4179.3999999999996</v>
      </c>
    </row>
    <row r="994" spans="1:4" x14ac:dyDescent="0.35">
      <c r="A994" t="s">
        <v>31</v>
      </c>
      <c r="B994">
        <v>2021</v>
      </c>
      <c r="C994" t="s">
        <v>48</v>
      </c>
      <c r="D994">
        <v>4132.3990000000003</v>
      </c>
    </row>
    <row r="995" spans="1:4" x14ac:dyDescent="0.35">
      <c r="A995" t="s">
        <v>31</v>
      </c>
      <c r="B995">
        <v>2020</v>
      </c>
      <c r="C995" t="s">
        <v>49</v>
      </c>
      <c r="D995">
        <v>5623.8</v>
      </c>
    </row>
    <row r="996" spans="1:4" x14ac:dyDescent="0.35">
      <c r="A996" t="s">
        <v>31</v>
      </c>
      <c r="B996">
        <v>2020</v>
      </c>
      <c r="C996" t="s">
        <v>50</v>
      </c>
      <c r="D996">
        <v>4707.5</v>
      </c>
    </row>
    <row r="997" spans="1:4" x14ac:dyDescent="0.35">
      <c r="A997" t="s">
        <v>31</v>
      </c>
      <c r="B997">
        <v>2020</v>
      </c>
      <c r="C997" t="s">
        <v>47</v>
      </c>
      <c r="D997">
        <v>4522.7</v>
      </c>
    </row>
    <row r="998" spans="1:4" x14ac:dyDescent="0.35">
      <c r="A998" t="s">
        <v>31</v>
      </c>
      <c r="B998">
        <v>2020</v>
      </c>
      <c r="C998" t="s">
        <v>48</v>
      </c>
      <c r="D998">
        <v>4173.7</v>
      </c>
    </row>
    <row r="999" spans="1:4" x14ac:dyDescent="0.35">
      <c r="A999" t="s">
        <v>31</v>
      </c>
      <c r="B999">
        <v>2019</v>
      </c>
      <c r="C999" t="s">
        <v>49</v>
      </c>
      <c r="D999">
        <v>4837.4989999999998</v>
      </c>
    </row>
    <row r="1000" spans="1:4" x14ac:dyDescent="0.35">
      <c r="A1000" t="s">
        <v>32</v>
      </c>
      <c r="B1000">
        <v>2024</v>
      </c>
      <c r="C1000" t="s">
        <v>47</v>
      </c>
      <c r="D1000">
        <v>8111.3</v>
      </c>
    </row>
    <row r="1001" spans="1:4" x14ac:dyDescent="0.35">
      <c r="A1001" t="s">
        <v>32</v>
      </c>
      <c r="B1001">
        <v>2024</v>
      </c>
      <c r="C1001" t="s">
        <v>48</v>
      </c>
      <c r="D1001">
        <v>9030.5</v>
      </c>
    </row>
    <row r="1002" spans="1:4" x14ac:dyDescent="0.35">
      <c r="A1002" t="s">
        <v>32</v>
      </c>
      <c r="B1002">
        <v>2023</v>
      </c>
      <c r="C1002" t="s">
        <v>49</v>
      </c>
      <c r="D1002">
        <v>11180.8</v>
      </c>
    </row>
    <row r="1003" spans="1:4" x14ac:dyDescent="0.35">
      <c r="A1003" t="s">
        <v>32</v>
      </c>
      <c r="B1003">
        <v>2023</v>
      </c>
      <c r="C1003" t="s">
        <v>50</v>
      </c>
      <c r="D1003">
        <v>8838.2000000000007</v>
      </c>
    </row>
    <row r="1004" spans="1:4" x14ac:dyDescent="0.35">
      <c r="A1004" t="s">
        <v>32</v>
      </c>
      <c r="B1004">
        <v>2023</v>
      </c>
      <c r="C1004" t="s">
        <v>47</v>
      </c>
      <c r="D1004">
        <v>11120.2</v>
      </c>
    </row>
    <row r="1005" spans="1:4" x14ac:dyDescent="0.35">
      <c r="A1005" t="s">
        <v>32</v>
      </c>
      <c r="B1005">
        <v>2023</v>
      </c>
      <c r="C1005" t="s">
        <v>48</v>
      </c>
      <c r="D1005">
        <v>6883.1</v>
      </c>
    </row>
    <row r="1006" spans="1:4" x14ac:dyDescent="0.35">
      <c r="A1006" t="s">
        <v>32</v>
      </c>
      <c r="B1006">
        <v>2022</v>
      </c>
      <c r="C1006" t="s">
        <v>49</v>
      </c>
      <c r="D1006">
        <v>11240.3</v>
      </c>
    </row>
    <row r="1007" spans="1:4" x14ac:dyDescent="0.35">
      <c r="A1007" t="s">
        <v>32</v>
      </c>
      <c r="B1007">
        <v>2022</v>
      </c>
      <c r="C1007" t="s">
        <v>50</v>
      </c>
      <c r="D1007">
        <v>5513.4</v>
      </c>
    </row>
    <row r="1008" spans="1:4" x14ac:dyDescent="0.35">
      <c r="A1008" t="s">
        <v>32</v>
      </c>
      <c r="B1008">
        <v>2022</v>
      </c>
      <c r="C1008" t="s">
        <v>47</v>
      </c>
      <c r="D1008">
        <v>7793.7</v>
      </c>
    </row>
    <row r="1009" spans="1:4" x14ac:dyDescent="0.35">
      <c r="A1009" t="s">
        <v>32</v>
      </c>
      <c r="B1009">
        <v>2022</v>
      </c>
      <c r="C1009" t="s">
        <v>48</v>
      </c>
      <c r="D1009">
        <v>4602.7</v>
      </c>
    </row>
    <row r="1010" spans="1:4" x14ac:dyDescent="0.35">
      <c r="A1010" t="s">
        <v>32</v>
      </c>
      <c r="B1010">
        <v>2021</v>
      </c>
      <c r="C1010" t="s">
        <v>49</v>
      </c>
      <c r="D1010">
        <v>11741.5</v>
      </c>
    </row>
    <row r="1011" spans="1:4" x14ac:dyDescent="0.35">
      <c r="A1011" t="s">
        <v>32</v>
      </c>
      <c r="B1011">
        <v>2021</v>
      </c>
      <c r="C1011" t="s">
        <v>50</v>
      </c>
      <c r="D1011">
        <v>7847.7427299999999</v>
      </c>
    </row>
    <row r="1012" spans="1:4" x14ac:dyDescent="0.35">
      <c r="A1012" t="s">
        <v>32</v>
      </c>
      <c r="B1012">
        <v>2021</v>
      </c>
      <c r="C1012" t="s">
        <v>47</v>
      </c>
      <c r="D1012">
        <v>9125.5830000000005</v>
      </c>
    </row>
    <row r="1013" spans="1:4" x14ac:dyDescent="0.35">
      <c r="A1013" t="s">
        <v>32</v>
      </c>
      <c r="B1013">
        <v>2021</v>
      </c>
      <c r="C1013" t="s">
        <v>48</v>
      </c>
      <c r="D1013">
        <v>5681.3105799999994</v>
      </c>
    </row>
    <row r="1014" spans="1:4" x14ac:dyDescent="0.35">
      <c r="A1014" t="s">
        <v>32</v>
      </c>
      <c r="B1014">
        <v>2020</v>
      </c>
      <c r="C1014" t="s">
        <v>49</v>
      </c>
      <c r="D1014">
        <v>6428</v>
      </c>
    </row>
    <row r="1015" spans="1:4" x14ac:dyDescent="0.35">
      <c r="A1015" t="s">
        <v>32</v>
      </c>
      <c r="B1015">
        <v>2020</v>
      </c>
      <c r="C1015" t="s">
        <v>50</v>
      </c>
      <c r="D1015">
        <v>723.8</v>
      </c>
    </row>
    <row r="1016" spans="1:4" x14ac:dyDescent="0.35">
      <c r="A1016" t="s">
        <v>61</v>
      </c>
      <c r="B1016">
        <v>2024</v>
      </c>
      <c r="C1016" t="s">
        <v>47</v>
      </c>
      <c r="D1016">
        <v>5680.83</v>
      </c>
    </row>
    <row r="1017" spans="1:4" x14ac:dyDescent="0.35">
      <c r="A1017" t="s">
        <v>61</v>
      </c>
      <c r="B1017">
        <v>2024</v>
      </c>
      <c r="C1017" t="s">
        <v>48</v>
      </c>
      <c r="D1017">
        <v>5054.7299999999996</v>
      </c>
    </row>
    <row r="1018" spans="1:4" x14ac:dyDescent="0.35">
      <c r="A1018" t="s">
        <v>61</v>
      </c>
      <c r="B1018">
        <v>2023</v>
      </c>
      <c r="C1018" t="s">
        <v>49</v>
      </c>
      <c r="D1018">
        <v>6302.08</v>
      </c>
    </row>
    <row r="1019" spans="1:4" x14ac:dyDescent="0.35">
      <c r="A1019" t="s">
        <v>61</v>
      </c>
      <c r="B1019">
        <v>2023</v>
      </c>
      <c r="C1019" t="s">
        <v>50</v>
      </c>
      <c r="D1019">
        <v>5912.14</v>
      </c>
    </row>
    <row r="1020" spans="1:4" x14ac:dyDescent="0.35">
      <c r="A1020" t="s">
        <v>61</v>
      </c>
      <c r="B1020">
        <v>2023</v>
      </c>
      <c r="C1020" t="s">
        <v>47</v>
      </c>
      <c r="D1020">
        <v>4513.07</v>
      </c>
    </row>
    <row r="1021" spans="1:4" x14ac:dyDescent="0.35">
      <c r="A1021" t="s">
        <v>61</v>
      </c>
      <c r="B1021">
        <v>2023</v>
      </c>
      <c r="C1021" t="s">
        <v>48</v>
      </c>
      <c r="D1021">
        <v>5079.1000000000004</v>
      </c>
    </row>
    <row r="1022" spans="1:4" x14ac:dyDescent="0.35">
      <c r="A1022" t="s">
        <v>61</v>
      </c>
      <c r="B1022">
        <v>2022</v>
      </c>
      <c r="C1022" t="s">
        <v>49</v>
      </c>
      <c r="D1022">
        <v>6572.97</v>
      </c>
    </row>
    <row r="1023" spans="1:4" x14ac:dyDescent="0.35">
      <c r="A1023" t="s">
        <v>61</v>
      </c>
      <c r="B1023">
        <v>2022</v>
      </c>
      <c r="C1023" t="s">
        <v>50</v>
      </c>
      <c r="D1023">
        <v>5358</v>
      </c>
    </row>
    <row r="1024" spans="1:4" x14ac:dyDescent="0.35">
      <c r="A1024" t="s">
        <v>61</v>
      </c>
      <c r="B1024">
        <v>2022</v>
      </c>
      <c r="C1024" t="s">
        <v>47</v>
      </c>
      <c r="D1024">
        <v>5175.6499999999996</v>
      </c>
    </row>
    <row r="1025" spans="1:4" x14ac:dyDescent="0.35">
      <c r="A1025" t="s">
        <v>61</v>
      </c>
      <c r="B1025">
        <v>2022</v>
      </c>
      <c r="C1025" t="s">
        <v>48</v>
      </c>
      <c r="D1025">
        <v>3544.87</v>
      </c>
    </row>
    <row r="1026" spans="1:4" x14ac:dyDescent="0.35">
      <c r="A1026" t="s">
        <v>61</v>
      </c>
      <c r="B1026">
        <v>2021</v>
      </c>
      <c r="C1026" t="s">
        <v>49</v>
      </c>
      <c r="D1026">
        <v>4483.9399999999996</v>
      </c>
    </row>
    <row r="1027" spans="1:4" x14ac:dyDescent="0.35">
      <c r="A1027" t="s">
        <v>61</v>
      </c>
      <c r="B1027">
        <v>2021</v>
      </c>
      <c r="C1027" t="s">
        <v>50</v>
      </c>
      <c r="D1027">
        <v>4366.5559999999996</v>
      </c>
    </row>
    <row r="1028" spans="1:4" x14ac:dyDescent="0.35">
      <c r="A1028" t="s">
        <v>61</v>
      </c>
      <c r="B1028">
        <v>2021</v>
      </c>
      <c r="C1028" t="s">
        <v>47</v>
      </c>
      <c r="D1028">
        <v>440.12</v>
      </c>
    </row>
    <row r="1029" spans="1:4" x14ac:dyDescent="0.35">
      <c r="A1029" t="s">
        <v>61</v>
      </c>
      <c r="B1029">
        <v>2021</v>
      </c>
      <c r="C1029" t="s">
        <v>48</v>
      </c>
      <c r="D1029">
        <v>0</v>
      </c>
    </row>
    <row r="1030" spans="1:4" x14ac:dyDescent="0.35">
      <c r="A1030" t="s">
        <v>34</v>
      </c>
      <c r="B1030">
        <v>2024</v>
      </c>
      <c r="C1030" t="s">
        <v>47</v>
      </c>
      <c r="D1030">
        <v>5348.82</v>
      </c>
    </row>
    <row r="1031" spans="1:4" x14ac:dyDescent="0.35">
      <c r="A1031" t="s">
        <v>34</v>
      </c>
      <c r="B1031">
        <v>2024</v>
      </c>
      <c r="C1031" t="s">
        <v>48</v>
      </c>
      <c r="D1031">
        <v>10970.44</v>
      </c>
    </row>
    <row r="1032" spans="1:4" x14ac:dyDescent="0.35">
      <c r="A1032" t="s">
        <v>34</v>
      </c>
      <c r="B1032">
        <v>2023</v>
      </c>
      <c r="C1032" t="s">
        <v>49</v>
      </c>
      <c r="D1032">
        <v>14118.08</v>
      </c>
    </row>
    <row r="1033" spans="1:4" x14ac:dyDescent="0.35">
      <c r="A1033" t="s">
        <v>34</v>
      </c>
      <c r="B1033">
        <v>2023</v>
      </c>
      <c r="C1033" t="s">
        <v>50</v>
      </c>
      <c r="D1033">
        <v>10323.15</v>
      </c>
    </row>
    <row r="1034" spans="1:4" x14ac:dyDescent="0.35">
      <c r="A1034" t="s">
        <v>34</v>
      </c>
      <c r="B1034">
        <v>2023</v>
      </c>
      <c r="C1034" t="s">
        <v>47</v>
      </c>
      <c r="D1034">
        <v>12834.18</v>
      </c>
    </row>
    <row r="1035" spans="1:4" x14ac:dyDescent="0.35">
      <c r="A1035" t="s">
        <v>34</v>
      </c>
      <c r="B1035">
        <v>2023</v>
      </c>
      <c r="C1035" t="s">
        <v>48</v>
      </c>
      <c r="D1035">
        <v>10105.379999999999</v>
      </c>
    </row>
    <row r="1036" spans="1:4" x14ac:dyDescent="0.35">
      <c r="A1036" t="s">
        <v>34</v>
      </c>
      <c r="B1036">
        <v>2022</v>
      </c>
      <c r="C1036" t="s">
        <v>49</v>
      </c>
      <c r="D1036">
        <v>12252.31</v>
      </c>
    </row>
    <row r="1037" spans="1:4" x14ac:dyDescent="0.35">
      <c r="A1037" t="s">
        <v>34</v>
      </c>
      <c r="B1037">
        <v>2022</v>
      </c>
      <c r="C1037" t="s">
        <v>50</v>
      </c>
      <c r="D1037">
        <v>9826.33</v>
      </c>
    </row>
    <row r="1038" spans="1:4" x14ac:dyDescent="0.35">
      <c r="A1038" t="s">
        <v>34</v>
      </c>
      <c r="B1038">
        <v>2022</v>
      </c>
      <c r="C1038" t="s">
        <v>47</v>
      </c>
      <c r="D1038">
        <v>8746.67</v>
      </c>
    </row>
    <row r="1039" spans="1:4" x14ac:dyDescent="0.35">
      <c r="A1039" t="s">
        <v>34</v>
      </c>
      <c r="B1039">
        <v>2022</v>
      </c>
      <c r="C1039" t="s">
        <v>48</v>
      </c>
      <c r="D1039">
        <v>5647.15</v>
      </c>
    </row>
    <row r="1040" spans="1:4" x14ac:dyDescent="0.35">
      <c r="A1040" t="s">
        <v>34</v>
      </c>
      <c r="B1040">
        <v>2021</v>
      </c>
      <c r="C1040" t="s">
        <v>49</v>
      </c>
      <c r="D1040">
        <v>4476.5</v>
      </c>
    </row>
    <row r="1041" spans="1:4" x14ac:dyDescent="0.35">
      <c r="A1041" t="s">
        <v>34</v>
      </c>
      <c r="B1041">
        <v>2021</v>
      </c>
      <c r="C1041" t="s">
        <v>50</v>
      </c>
      <c r="D1041">
        <v>999.12</v>
      </c>
    </row>
    <row r="1042" spans="1:4" x14ac:dyDescent="0.35">
      <c r="A1042" t="s">
        <v>34</v>
      </c>
      <c r="B1042">
        <v>2021</v>
      </c>
      <c r="C1042" t="s">
        <v>47</v>
      </c>
      <c r="D1042">
        <v>0</v>
      </c>
    </row>
    <row r="1043" spans="1:4" x14ac:dyDescent="0.35">
      <c r="A1043" t="s">
        <v>34</v>
      </c>
      <c r="B1043">
        <v>2021</v>
      </c>
      <c r="C1043" t="s">
        <v>48</v>
      </c>
      <c r="D1043">
        <v>0</v>
      </c>
    </row>
    <row r="1044" spans="1:4" x14ac:dyDescent="0.35">
      <c r="A1044" t="s">
        <v>35</v>
      </c>
      <c r="B1044">
        <v>2024</v>
      </c>
      <c r="C1044" t="s">
        <v>47</v>
      </c>
      <c r="D1044">
        <v>3518.36</v>
      </c>
    </row>
    <row r="1045" spans="1:4" x14ac:dyDescent="0.35">
      <c r="A1045" t="s">
        <v>35</v>
      </c>
      <c r="B1045">
        <v>2024</v>
      </c>
      <c r="C1045" t="s">
        <v>48</v>
      </c>
      <c r="D1045">
        <v>3772</v>
      </c>
    </row>
    <row r="1046" spans="1:4" x14ac:dyDescent="0.35">
      <c r="A1046" t="s">
        <v>35</v>
      </c>
      <c r="B1046">
        <v>2023</v>
      </c>
      <c r="C1046" t="s">
        <v>49</v>
      </c>
      <c r="D1046">
        <v>6852.27</v>
      </c>
    </row>
    <row r="1047" spans="1:4" x14ac:dyDescent="0.35">
      <c r="A1047" t="s">
        <v>35</v>
      </c>
      <c r="B1047">
        <v>2023</v>
      </c>
      <c r="C1047" t="s">
        <v>50</v>
      </c>
      <c r="D1047">
        <v>4331.26</v>
      </c>
    </row>
    <row r="1048" spans="1:4" x14ac:dyDescent="0.35">
      <c r="A1048" t="s">
        <v>35</v>
      </c>
      <c r="B1048">
        <v>2023</v>
      </c>
      <c r="C1048" t="s">
        <v>47</v>
      </c>
      <c r="D1048">
        <v>5085.24</v>
      </c>
    </row>
    <row r="1049" spans="1:4" x14ac:dyDescent="0.35">
      <c r="A1049" t="s">
        <v>35</v>
      </c>
      <c r="B1049">
        <v>2023</v>
      </c>
      <c r="C1049" t="s">
        <v>48</v>
      </c>
      <c r="D1049">
        <v>3936.02</v>
      </c>
    </row>
    <row r="1050" spans="1:4" x14ac:dyDescent="0.35">
      <c r="A1050" t="s">
        <v>35</v>
      </c>
      <c r="B1050">
        <v>2022</v>
      </c>
      <c r="C1050" t="s">
        <v>49</v>
      </c>
      <c r="D1050">
        <v>7975.88</v>
      </c>
    </row>
    <row r="1051" spans="1:4" x14ac:dyDescent="0.35">
      <c r="A1051" t="s">
        <v>35</v>
      </c>
      <c r="B1051">
        <v>2022</v>
      </c>
      <c r="C1051" t="s">
        <v>50</v>
      </c>
      <c r="D1051">
        <v>4772.1000000000004</v>
      </c>
    </row>
    <row r="1052" spans="1:4" x14ac:dyDescent="0.35">
      <c r="A1052" t="s">
        <v>35</v>
      </c>
      <c r="B1052">
        <v>2022</v>
      </c>
      <c r="C1052" t="s">
        <v>47</v>
      </c>
      <c r="D1052">
        <v>4633.8999999999996</v>
      </c>
    </row>
    <row r="1053" spans="1:4" x14ac:dyDescent="0.35">
      <c r="A1053" t="s">
        <v>35</v>
      </c>
      <c r="B1053">
        <v>2022</v>
      </c>
      <c r="C1053" t="s">
        <v>48</v>
      </c>
      <c r="D1053">
        <v>3429.64</v>
      </c>
    </row>
    <row r="1054" spans="1:4" x14ac:dyDescent="0.35">
      <c r="A1054" t="s">
        <v>35</v>
      </c>
      <c r="B1054">
        <v>2021</v>
      </c>
      <c r="C1054" t="s">
        <v>49</v>
      </c>
      <c r="D1054">
        <v>1488.01</v>
      </c>
    </row>
    <row r="1055" spans="1:4" x14ac:dyDescent="0.35">
      <c r="A1055" t="s">
        <v>35</v>
      </c>
      <c r="B1055">
        <v>2021</v>
      </c>
      <c r="C1055" t="s">
        <v>50</v>
      </c>
      <c r="D1055">
        <v>0</v>
      </c>
    </row>
    <row r="1056" spans="1:4" x14ac:dyDescent="0.35">
      <c r="A1056" t="s">
        <v>35</v>
      </c>
      <c r="B1056">
        <v>2021</v>
      </c>
      <c r="C1056" t="s">
        <v>47</v>
      </c>
      <c r="D1056">
        <v>0</v>
      </c>
    </row>
    <row r="1057" spans="1:4" x14ac:dyDescent="0.35">
      <c r="A1057" t="s">
        <v>35</v>
      </c>
      <c r="B1057">
        <v>2021</v>
      </c>
      <c r="C1057" t="s">
        <v>48</v>
      </c>
      <c r="D1057">
        <v>0</v>
      </c>
    </row>
    <row r="1058" spans="1:4" x14ac:dyDescent="0.35">
      <c r="A1058" t="s">
        <v>36</v>
      </c>
      <c r="B1058">
        <v>2024</v>
      </c>
      <c r="C1058" t="s">
        <v>47</v>
      </c>
      <c r="D1058">
        <v>22460.89</v>
      </c>
    </row>
    <row r="1059" spans="1:4" x14ac:dyDescent="0.35">
      <c r="A1059" t="s">
        <v>36</v>
      </c>
      <c r="B1059">
        <v>2024</v>
      </c>
      <c r="C1059" t="s">
        <v>48</v>
      </c>
      <c r="D1059">
        <v>23424.06</v>
      </c>
    </row>
    <row r="1060" spans="1:4" x14ac:dyDescent="0.35">
      <c r="A1060" t="s">
        <v>36</v>
      </c>
      <c r="B1060">
        <v>2023</v>
      </c>
      <c r="C1060" t="s">
        <v>49</v>
      </c>
      <c r="D1060">
        <v>24336.81</v>
      </c>
    </row>
    <row r="1061" spans="1:4" x14ac:dyDescent="0.35">
      <c r="A1061" t="s">
        <v>36</v>
      </c>
      <c r="B1061">
        <v>2023</v>
      </c>
      <c r="C1061" t="s">
        <v>50</v>
      </c>
      <c r="D1061">
        <v>24869.3</v>
      </c>
    </row>
    <row r="1062" spans="1:4" x14ac:dyDescent="0.35">
      <c r="A1062" t="s">
        <v>36</v>
      </c>
      <c r="B1062">
        <v>2023</v>
      </c>
      <c r="C1062" t="s">
        <v>47</v>
      </c>
      <c r="D1062">
        <v>18980.099999999999</v>
      </c>
    </row>
    <row r="1063" spans="1:4" x14ac:dyDescent="0.35">
      <c r="A1063" t="s">
        <v>36</v>
      </c>
      <c r="B1063">
        <v>2023</v>
      </c>
      <c r="C1063" t="s">
        <v>48</v>
      </c>
      <c r="D1063">
        <v>23424.06</v>
      </c>
    </row>
    <row r="1064" spans="1:4" x14ac:dyDescent="0.35">
      <c r="A1064" t="s">
        <v>36</v>
      </c>
      <c r="B1064">
        <v>2022</v>
      </c>
      <c r="C1064" t="s">
        <v>49</v>
      </c>
      <c r="D1064">
        <v>21453.45</v>
      </c>
    </row>
    <row r="1065" spans="1:4" x14ac:dyDescent="0.35">
      <c r="A1065" t="s">
        <v>36</v>
      </c>
      <c r="B1065">
        <v>2022</v>
      </c>
      <c r="C1065" t="s">
        <v>50</v>
      </c>
      <c r="D1065">
        <v>17867.169999999998</v>
      </c>
    </row>
    <row r="1066" spans="1:4" x14ac:dyDescent="0.35">
      <c r="A1066" t="s">
        <v>36</v>
      </c>
      <c r="B1066">
        <v>2022</v>
      </c>
      <c r="C1066" t="s">
        <v>47</v>
      </c>
      <c r="D1066">
        <v>14634.773999999999</v>
      </c>
    </row>
    <row r="1067" spans="1:4" x14ac:dyDescent="0.35">
      <c r="A1067" t="s">
        <v>36</v>
      </c>
      <c r="B1067">
        <v>2022</v>
      </c>
      <c r="C1067" t="s">
        <v>48</v>
      </c>
      <c r="D1067">
        <v>14498.15</v>
      </c>
    </row>
    <row r="1068" spans="1:4" x14ac:dyDescent="0.35">
      <c r="A1068" t="s">
        <v>36</v>
      </c>
      <c r="B1068">
        <v>2021</v>
      </c>
      <c r="C1068" t="s">
        <v>49</v>
      </c>
      <c r="D1068">
        <v>2281.83</v>
      </c>
    </row>
    <row r="1069" spans="1:4" x14ac:dyDescent="0.35">
      <c r="A1069" t="s">
        <v>36</v>
      </c>
      <c r="B1069">
        <v>2021</v>
      </c>
      <c r="C1069" t="s">
        <v>50</v>
      </c>
      <c r="D1069">
        <v>0</v>
      </c>
    </row>
    <row r="1070" spans="1:4" x14ac:dyDescent="0.35">
      <c r="A1070" t="s">
        <v>36</v>
      </c>
      <c r="B1070">
        <v>2021</v>
      </c>
      <c r="C1070" t="s">
        <v>47</v>
      </c>
      <c r="D1070">
        <v>0</v>
      </c>
    </row>
    <row r="1071" spans="1:4" x14ac:dyDescent="0.35">
      <c r="A1071" t="s">
        <v>36</v>
      </c>
      <c r="B1071">
        <v>2021</v>
      </c>
      <c r="C1071" t="s">
        <v>48</v>
      </c>
      <c r="D1071">
        <v>0</v>
      </c>
    </row>
    <row r="1072" spans="1:4" x14ac:dyDescent="0.35">
      <c r="A1072" t="s">
        <v>38</v>
      </c>
      <c r="B1072">
        <v>2024</v>
      </c>
      <c r="C1072" t="s">
        <v>47</v>
      </c>
      <c r="D1072">
        <v>8478.6299999999974</v>
      </c>
    </row>
    <row r="1073" spans="1:4" x14ac:dyDescent="0.35">
      <c r="A1073" t="s">
        <v>38</v>
      </c>
      <c r="B1073">
        <v>2024</v>
      </c>
      <c r="C1073" t="s">
        <v>48</v>
      </c>
      <c r="D1073">
        <v>2609.31</v>
      </c>
    </row>
    <row r="1074" spans="1:4" x14ac:dyDescent="0.35">
      <c r="A1074" t="s">
        <v>38</v>
      </c>
      <c r="B1074">
        <v>2023</v>
      </c>
      <c r="C1074" t="s">
        <v>49</v>
      </c>
      <c r="D1074">
        <v>7313.46</v>
      </c>
    </row>
    <row r="1075" spans="1:4" x14ac:dyDescent="0.35">
      <c r="A1075" t="s">
        <v>38</v>
      </c>
      <c r="B1075">
        <v>2023</v>
      </c>
      <c r="C1075" t="s">
        <v>50</v>
      </c>
      <c r="D1075">
        <v>5654.269479999999</v>
      </c>
    </row>
    <row r="1076" spans="1:4" x14ac:dyDescent="0.35">
      <c r="A1076" t="s">
        <v>38</v>
      </c>
      <c r="B1076">
        <v>2023</v>
      </c>
      <c r="C1076" t="s">
        <v>47</v>
      </c>
      <c r="D1076">
        <v>5496.27</v>
      </c>
    </row>
    <row r="1077" spans="1:4" x14ac:dyDescent="0.35">
      <c r="A1077" t="s">
        <v>39</v>
      </c>
      <c r="B1077">
        <v>2024</v>
      </c>
      <c r="C1077" t="s">
        <v>47</v>
      </c>
      <c r="D1077">
        <v>3661.84</v>
      </c>
    </row>
    <row r="1078" spans="1:4" x14ac:dyDescent="0.35">
      <c r="A1078" t="s">
        <v>39</v>
      </c>
      <c r="B1078">
        <v>2024</v>
      </c>
      <c r="C1078" t="s">
        <v>48</v>
      </c>
      <c r="D1078">
        <v>4364.1809999999996</v>
      </c>
    </row>
    <row r="1079" spans="1:4" x14ac:dyDescent="0.35">
      <c r="A1079" t="s">
        <v>39</v>
      </c>
      <c r="B1079">
        <v>2023</v>
      </c>
      <c r="C1079" t="s">
        <v>49</v>
      </c>
      <c r="D1079">
        <v>4492.4920000000002</v>
      </c>
    </row>
    <row r="1080" spans="1:4" x14ac:dyDescent="0.35">
      <c r="A1080" t="s">
        <v>39</v>
      </c>
      <c r="B1080">
        <v>2023</v>
      </c>
      <c r="C1080" t="s">
        <v>50</v>
      </c>
      <c r="D1080">
        <v>3940.3519999999999</v>
      </c>
    </row>
    <row r="1081" spans="1:4" x14ac:dyDescent="0.35">
      <c r="A1081" t="s">
        <v>39</v>
      </c>
      <c r="B1081">
        <v>2023</v>
      </c>
      <c r="C1081" t="s">
        <v>47</v>
      </c>
      <c r="D1081">
        <v>3470.0050000000001</v>
      </c>
    </row>
    <row r="1082" spans="1:4" x14ac:dyDescent="0.35">
      <c r="A1082" t="s">
        <v>39</v>
      </c>
      <c r="B1082">
        <v>2023</v>
      </c>
      <c r="C1082" t="s">
        <v>48</v>
      </c>
      <c r="D1082">
        <v>4107.3370000000004</v>
      </c>
    </row>
    <row r="1083" spans="1:4" x14ac:dyDescent="0.35">
      <c r="A1083" t="s">
        <v>39</v>
      </c>
      <c r="B1083">
        <v>2022</v>
      </c>
      <c r="C1083" t="s">
        <v>49</v>
      </c>
      <c r="D1083">
        <v>4401.0479999999998</v>
      </c>
    </row>
    <row r="1084" spans="1:4" x14ac:dyDescent="0.35">
      <c r="A1084" t="s">
        <v>39</v>
      </c>
      <c r="B1084">
        <v>2022</v>
      </c>
      <c r="C1084" t="s">
        <v>50</v>
      </c>
      <c r="D1084">
        <v>3742.4920000000002</v>
      </c>
    </row>
    <row r="1085" spans="1:4" x14ac:dyDescent="0.35">
      <c r="A1085" t="s">
        <v>39</v>
      </c>
      <c r="B1085">
        <v>2022</v>
      </c>
      <c r="C1085" t="s">
        <v>47</v>
      </c>
      <c r="D1085">
        <v>3909.9639999999999</v>
      </c>
    </row>
    <row r="1086" spans="1:4" x14ac:dyDescent="0.35">
      <c r="A1086" t="s">
        <v>39</v>
      </c>
      <c r="B1086">
        <v>2022</v>
      </c>
      <c r="C1086" t="s">
        <v>48</v>
      </c>
      <c r="D1086">
        <v>4123.1059999999998</v>
      </c>
    </row>
    <row r="1087" spans="1:4" x14ac:dyDescent="0.35">
      <c r="A1087" t="s">
        <v>39</v>
      </c>
      <c r="B1087">
        <v>2021</v>
      </c>
      <c r="C1087" t="s">
        <v>49</v>
      </c>
      <c r="D1087">
        <v>4278.2960000000003</v>
      </c>
    </row>
    <row r="1088" spans="1:4" x14ac:dyDescent="0.35">
      <c r="A1088" t="s">
        <v>39</v>
      </c>
      <c r="B1088">
        <v>2021</v>
      </c>
      <c r="C1088" t="s">
        <v>50</v>
      </c>
      <c r="D1088">
        <v>3781.172</v>
      </c>
    </row>
    <row r="1089" spans="1:4" x14ac:dyDescent="0.35">
      <c r="A1089" t="s">
        <v>39</v>
      </c>
      <c r="B1089">
        <v>2021</v>
      </c>
      <c r="C1089" t="s">
        <v>47</v>
      </c>
      <c r="D1089">
        <v>3574.7379999999998</v>
      </c>
    </row>
    <row r="1090" spans="1:4" x14ac:dyDescent="0.35">
      <c r="A1090" t="s">
        <v>39</v>
      </c>
      <c r="B1090">
        <v>2021</v>
      </c>
      <c r="C1090" t="s">
        <v>48</v>
      </c>
      <c r="D1090">
        <v>4044.4589999999998</v>
      </c>
    </row>
    <row r="1091" spans="1:4" x14ac:dyDescent="0.35">
      <c r="A1091" t="s">
        <v>39</v>
      </c>
      <c r="B1091">
        <v>2020</v>
      </c>
      <c r="C1091" t="s">
        <v>49</v>
      </c>
      <c r="D1091">
        <v>4501.4380000000001</v>
      </c>
    </row>
    <row r="1092" spans="1:4" x14ac:dyDescent="0.35">
      <c r="A1092" t="s">
        <v>39</v>
      </c>
      <c r="B1092">
        <v>2020</v>
      </c>
      <c r="C1092" t="s">
        <v>50</v>
      </c>
      <c r="D1092">
        <v>3640.3620000000001</v>
      </c>
    </row>
    <row r="1093" spans="1:4" x14ac:dyDescent="0.35">
      <c r="A1093" t="s">
        <v>39</v>
      </c>
      <c r="B1093">
        <v>2020</v>
      </c>
      <c r="C1093" t="s">
        <v>47</v>
      </c>
      <c r="D1093">
        <v>3788.3449999999998</v>
      </c>
    </row>
    <row r="1094" spans="1:4" x14ac:dyDescent="0.35">
      <c r="A1094" t="s">
        <v>39</v>
      </c>
      <c r="B1094">
        <v>2020</v>
      </c>
      <c r="C1094" t="s">
        <v>48</v>
      </c>
      <c r="D1094">
        <v>3995.3379999999906</v>
      </c>
    </row>
    <row r="1095" spans="1:4" x14ac:dyDescent="0.35">
      <c r="A1095" t="s">
        <v>39</v>
      </c>
      <c r="B1095">
        <v>2019</v>
      </c>
      <c r="C1095" t="s">
        <v>49</v>
      </c>
      <c r="D1095">
        <v>3800.7579999999998</v>
      </c>
    </row>
    <row r="1096" spans="1:4" x14ac:dyDescent="0.35">
      <c r="A1096" t="s">
        <v>39</v>
      </c>
      <c r="B1096">
        <v>2019</v>
      </c>
      <c r="C1096" t="s">
        <v>50</v>
      </c>
      <c r="D1096">
        <v>3832.3789999999999</v>
      </c>
    </row>
    <row r="1097" spans="1:4" x14ac:dyDescent="0.35">
      <c r="A1097" t="s">
        <v>39</v>
      </c>
      <c r="B1097">
        <v>2019</v>
      </c>
      <c r="C1097" t="s">
        <v>47</v>
      </c>
      <c r="D1097">
        <v>3727.4140000000002</v>
      </c>
    </row>
    <row r="1098" spans="1:4" x14ac:dyDescent="0.35">
      <c r="A1098" t="s">
        <v>39</v>
      </c>
      <c r="B1098">
        <v>2019</v>
      </c>
      <c r="C1098" t="s">
        <v>48</v>
      </c>
      <c r="D1098">
        <v>4454.3</v>
      </c>
    </row>
    <row r="1099" spans="1:4" x14ac:dyDescent="0.35">
      <c r="A1099" t="s">
        <v>39</v>
      </c>
      <c r="B1099">
        <v>2018</v>
      </c>
      <c r="C1099" t="s">
        <v>49</v>
      </c>
      <c r="D1099">
        <v>4692.1350000000002</v>
      </c>
    </row>
    <row r="1100" spans="1:4" x14ac:dyDescent="0.35">
      <c r="A1100" t="s">
        <v>39</v>
      </c>
      <c r="B1100">
        <v>2018</v>
      </c>
      <c r="C1100" t="s">
        <v>50</v>
      </c>
      <c r="D1100">
        <v>4119.13</v>
      </c>
    </row>
    <row r="1101" spans="1:4" x14ac:dyDescent="0.35">
      <c r="A1101" t="s">
        <v>39</v>
      </c>
      <c r="B1101">
        <v>2018</v>
      </c>
      <c r="C1101" t="s">
        <v>47</v>
      </c>
      <c r="D1101">
        <v>3635.8809999999999</v>
      </c>
    </row>
    <row r="1102" spans="1:4" x14ac:dyDescent="0.35">
      <c r="A1102" t="s">
        <v>39</v>
      </c>
      <c r="B1102">
        <v>2018</v>
      </c>
      <c r="C1102" t="s">
        <v>48</v>
      </c>
      <c r="D1102">
        <v>3829.8380000000002</v>
      </c>
    </row>
    <row r="1103" spans="1:4" x14ac:dyDescent="0.35">
      <c r="A1103" t="s">
        <v>39</v>
      </c>
      <c r="B1103">
        <v>2017</v>
      </c>
      <c r="C1103" t="s">
        <v>49</v>
      </c>
      <c r="D1103">
        <v>4114.1302800000003</v>
      </c>
    </row>
    <row r="1104" spans="1:4" x14ac:dyDescent="0.35">
      <c r="A1104" t="s">
        <v>39</v>
      </c>
      <c r="B1104">
        <v>2017</v>
      </c>
      <c r="C1104" t="s">
        <v>50</v>
      </c>
      <c r="D1104">
        <v>7252.7980000000007</v>
      </c>
    </row>
    <row r="1105" spans="1:4" x14ac:dyDescent="0.35">
      <c r="A1105" t="s">
        <v>39</v>
      </c>
      <c r="B1105">
        <v>2017</v>
      </c>
      <c r="C1105" t="s">
        <v>47</v>
      </c>
      <c r="D1105">
        <v>4026.8390000000009</v>
      </c>
    </row>
    <row r="1106" spans="1:4" x14ac:dyDescent="0.35">
      <c r="A1106" t="s">
        <v>39</v>
      </c>
      <c r="B1106">
        <v>2017</v>
      </c>
      <c r="C1106" t="s">
        <v>48</v>
      </c>
      <c r="D1106">
        <v>4543.0811000000003</v>
      </c>
    </row>
    <row r="1107" spans="1:4" x14ac:dyDescent="0.35">
      <c r="A1107" t="s">
        <v>39</v>
      </c>
      <c r="B1107">
        <v>2016</v>
      </c>
      <c r="C1107" t="s">
        <v>49</v>
      </c>
      <c r="D1107">
        <v>3715.8874000000001</v>
      </c>
    </row>
    <row r="1108" spans="1:4" x14ac:dyDescent="0.35">
      <c r="A1108" t="s">
        <v>40</v>
      </c>
      <c r="B1108">
        <v>2024</v>
      </c>
      <c r="C1108" t="s">
        <v>47</v>
      </c>
      <c r="D1108">
        <v>3596.752</v>
      </c>
    </row>
    <row r="1109" spans="1:4" x14ac:dyDescent="0.35">
      <c r="A1109" t="s">
        <v>40</v>
      </c>
      <c r="B1109">
        <v>2024</v>
      </c>
      <c r="C1109" t="s">
        <v>48</v>
      </c>
      <c r="D1109">
        <v>3954.75</v>
      </c>
    </row>
    <row r="1110" spans="1:4" x14ac:dyDescent="0.35">
      <c r="A1110" t="s">
        <v>40</v>
      </c>
      <c r="B1110">
        <v>2023</v>
      </c>
      <c r="C1110" t="s">
        <v>49</v>
      </c>
      <c r="D1110">
        <v>4047.2</v>
      </c>
    </row>
    <row r="1111" spans="1:4" x14ac:dyDescent="0.35">
      <c r="A1111" t="s">
        <v>40</v>
      </c>
      <c r="B1111">
        <v>2023</v>
      </c>
      <c r="C1111" t="s">
        <v>50</v>
      </c>
      <c r="D1111">
        <v>3806.3440000000001</v>
      </c>
    </row>
    <row r="1112" spans="1:4" x14ac:dyDescent="0.35">
      <c r="A1112" t="s">
        <v>40</v>
      </c>
      <c r="B1112">
        <v>2023</v>
      </c>
      <c r="C1112" t="s">
        <v>47</v>
      </c>
      <c r="D1112">
        <v>3822.056</v>
      </c>
    </row>
    <row r="1113" spans="1:4" x14ac:dyDescent="0.35">
      <c r="A1113" t="s">
        <v>40</v>
      </c>
      <c r="B1113">
        <v>2023</v>
      </c>
      <c r="C1113" t="s">
        <v>48</v>
      </c>
      <c r="D1113">
        <v>4128.2960000000003</v>
      </c>
    </row>
    <row r="1114" spans="1:4" x14ac:dyDescent="0.35">
      <c r="A1114" t="s">
        <v>40</v>
      </c>
      <c r="B1114">
        <v>2022</v>
      </c>
      <c r="C1114" t="s">
        <v>49</v>
      </c>
      <c r="D1114">
        <v>4109</v>
      </c>
    </row>
    <row r="1115" spans="1:4" x14ac:dyDescent="0.35">
      <c r="A1115" t="s">
        <v>40</v>
      </c>
      <c r="B1115">
        <v>2022</v>
      </c>
      <c r="C1115" t="s">
        <v>50</v>
      </c>
      <c r="D1115">
        <v>3714.55</v>
      </c>
    </row>
    <row r="1116" spans="1:4" x14ac:dyDescent="0.35">
      <c r="A1116" t="s">
        <v>40</v>
      </c>
      <c r="B1116">
        <v>2022</v>
      </c>
      <c r="C1116" t="s">
        <v>47</v>
      </c>
      <c r="D1116">
        <v>3764.85</v>
      </c>
    </row>
    <row r="1117" spans="1:4" x14ac:dyDescent="0.35">
      <c r="A1117" t="s">
        <v>40</v>
      </c>
      <c r="B1117">
        <v>2022</v>
      </c>
      <c r="C1117" t="s">
        <v>48</v>
      </c>
      <c r="D1117">
        <v>3936.8</v>
      </c>
    </row>
    <row r="1118" spans="1:4" x14ac:dyDescent="0.35">
      <c r="A1118" t="s">
        <v>40</v>
      </c>
      <c r="B1118">
        <v>2021</v>
      </c>
      <c r="C1118" t="s">
        <v>49</v>
      </c>
      <c r="D1118">
        <v>4119.8</v>
      </c>
    </row>
    <row r="1119" spans="1:4" x14ac:dyDescent="0.35">
      <c r="A1119" t="s">
        <v>40</v>
      </c>
      <c r="B1119">
        <v>2021</v>
      </c>
      <c r="C1119" t="s">
        <v>50</v>
      </c>
      <c r="D1119">
        <v>3771.35</v>
      </c>
    </row>
    <row r="1120" spans="1:4" x14ac:dyDescent="0.35">
      <c r="A1120" t="s">
        <v>40</v>
      </c>
      <c r="B1120">
        <v>2021</v>
      </c>
      <c r="C1120" t="s">
        <v>47</v>
      </c>
      <c r="D1120">
        <v>3881.3</v>
      </c>
    </row>
    <row r="1121" spans="1:4" x14ac:dyDescent="0.35">
      <c r="A1121" t="s">
        <v>40</v>
      </c>
      <c r="B1121">
        <v>2021</v>
      </c>
      <c r="C1121" t="s">
        <v>48</v>
      </c>
      <c r="D1121">
        <v>4100.3500000000004</v>
      </c>
    </row>
    <row r="1122" spans="1:4" x14ac:dyDescent="0.35">
      <c r="A1122" t="s">
        <v>40</v>
      </c>
      <c r="B1122">
        <v>2020</v>
      </c>
      <c r="C1122" t="s">
        <v>49</v>
      </c>
      <c r="D1122">
        <v>4321.8</v>
      </c>
    </row>
    <row r="1123" spans="1:4" x14ac:dyDescent="0.35">
      <c r="A1123" t="s">
        <v>40</v>
      </c>
      <c r="B1123">
        <v>2020</v>
      </c>
      <c r="C1123" t="s">
        <v>50</v>
      </c>
      <c r="D1123">
        <v>3719</v>
      </c>
    </row>
    <row r="1124" spans="1:4" x14ac:dyDescent="0.35">
      <c r="A1124" t="s">
        <v>40</v>
      </c>
      <c r="B1124">
        <v>2020</v>
      </c>
      <c r="C1124" t="s">
        <v>47</v>
      </c>
      <c r="D1124">
        <v>3817.45</v>
      </c>
    </row>
    <row r="1125" spans="1:4" x14ac:dyDescent="0.35">
      <c r="A1125" t="s">
        <v>40</v>
      </c>
      <c r="B1125">
        <v>2020</v>
      </c>
      <c r="C1125" t="s">
        <v>48</v>
      </c>
      <c r="D1125">
        <v>4163.55</v>
      </c>
    </row>
    <row r="1126" spans="1:4" x14ac:dyDescent="0.35">
      <c r="A1126" t="s">
        <v>40</v>
      </c>
      <c r="B1126">
        <v>2019</v>
      </c>
      <c r="C1126" t="s">
        <v>49</v>
      </c>
      <c r="D1126">
        <v>4043.05</v>
      </c>
    </row>
    <row r="1127" spans="1:4" x14ac:dyDescent="0.35">
      <c r="A1127" t="s">
        <v>40</v>
      </c>
      <c r="B1127">
        <v>2019</v>
      </c>
      <c r="C1127" t="s">
        <v>50</v>
      </c>
      <c r="D1127">
        <v>3858.45</v>
      </c>
    </row>
    <row r="1128" spans="1:4" x14ac:dyDescent="0.35">
      <c r="A1128" t="s">
        <v>40</v>
      </c>
      <c r="B1128">
        <v>2019</v>
      </c>
      <c r="C1128" t="s">
        <v>47</v>
      </c>
      <c r="D1128">
        <v>3694.75</v>
      </c>
    </row>
    <row r="1129" spans="1:4" x14ac:dyDescent="0.35">
      <c r="A1129" t="s">
        <v>40</v>
      </c>
      <c r="B1129">
        <v>2019</v>
      </c>
      <c r="C1129" t="s">
        <v>48</v>
      </c>
      <c r="D1129">
        <v>4426.8500000000004</v>
      </c>
    </row>
    <row r="1130" spans="1:4" x14ac:dyDescent="0.35">
      <c r="A1130" t="s">
        <v>40</v>
      </c>
      <c r="B1130">
        <v>2018</v>
      </c>
      <c r="C1130" t="s">
        <v>49</v>
      </c>
      <c r="D1130">
        <v>4246.5</v>
      </c>
    </row>
    <row r="1131" spans="1:4" x14ac:dyDescent="0.35">
      <c r="A1131" t="s">
        <v>40</v>
      </c>
      <c r="B1131">
        <v>2018</v>
      </c>
      <c r="C1131" t="s">
        <v>50</v>
      </c>
      <c r="D1131">
        <v>3944.3</v>
      </c>
    </row>
    <row r="1132" spans="1:4" x14ac:dyDescent="0.35">
      <c r="A1132" t="s">
        <v>40</v>
      </c>
      <c r="B1132">
        <v>2018</v>
      </c>
      <c r="C1132" t="s">
        <v>47</v>
      </c>
      <c r="D1132">
        <v>3718.6</v>
      </c>
    </row>
    <row r="1133" spans="1:4" x14ac:dyDescent="0.35">
      <c r="A1133" t="s">
        <v>40</v>
      </c>
      <c r="B1133">
        <v>2018</v>
      </c>
      <c r="C1133" t="s">
        <v>48</v>
      </c>
      <c r="D1133">
        <v>3843.65</v>
      </c>
    </row>
    <row r="1134" spans="1:4" x14ac:dyDescent="0.35">
      <c r="A1134" t="s">
        <v>40</v>
      </c>
      <c r="B1134">
        <v>2017</v>
      </c>
      <c r="C1134" t="s">
        <v>49</v>
      </c>
      <c r="D1134">
        <v>4581</v>
      </c>
    </row>
    <row r="1135" spans="1:4" x14ac:dyDescent="0.35">
      <c r="A1135" t="s">
        <v>40</v>
      </c>
      <c r="B1135">
        <v>2017</v>
      </c>
      <c r="C1135" t="s">
        <v>50</v>
      </c>
      <c r="D1135">
        <v>889</v>
      </c>
    </row>
    <row r="1136" spans="1:4" x14ac:dyDescent="0.35">
      <c r="A1136" t="s">
        <v>41</v>
      </c>
      <c r="B1136">
        <v>2024</v>
      </c>
      <c r="C1136" t="s">
        <v>47</v>
      </c>
      <c r="D1136">
        <v>6976.06</v>
      </c>
    </row>
    <row r="1137" spans="1:4" x14ac:dyDescent="0.35">
      <c r="A1137" t="s">
        <v>41</v>
      </c>
      <c r="B1137">
        <v>2024</v>
      </c>
      <c r="C1137" t="s">
        <v>48</v>
      </c>
      <c r="D1137">
        <v>6503.01</v>
      </c>
    </row>
    <row r="1138" spans="1:4" x14ac:dyDescent="0.35">
      <c r="A1138" t="s">
        <v>41</v>
      </c>
      <c r="B1138">
        <v>2023</v>
      </c>
      <c r="C1138" t="s">
        <v>49</v>
      </c>
      <c r="D1138">
        <v>6461.3180000000002</v>
      </c>
    </row>
    <row r="1139" spans="1:4" x14ac:dyDescent="0.35">
      <c r="A1139" t="s">
        <v>41</v>
      </c>
      <c r="B1139">
        <v>2023</v>
      </c>
      <c r="C1139" t="s">
        <v>50</v>
      </c>
      <c r="D1139">
        <v>5158.0290000000005</v>
      </c>
    </row>
    <row r="1140" spans="1:4" x14ac:dyDescent="0.35">
      <c r="A1140" t="s">
        <v>41</v>
      </c>
      <c r="B1140">
        <v>2023</v>
      </c>
      <c r="C1140" t="s">
        <v>47</v>
      </c>
      <c r="D1140">
        <v>7975.6139999999996</v>
      </c>
    </row>
    <row r="1141" spans="1:4" x14ac:dyDescent="0.35">
      <c r="A1141" t="s">
        <v>41</v>
      </c>
      <c r="B1141">
        <v>2023</v>
      </c>
      <c r="C1141" t="s">
        <v>48</v>
      </c>
      <c r="D1141">
        <v>7287.86</v>
      </c>
    </row>
    <row r="1142" spans="1:4" x14ac:dyDescent="0.35">
      <c r="A1142" t="s">
        <v>41</v>
      </c>
      <c r="B1142">
        <v>2022</v>
      </c>
      <c r="C1142" t="s">
        <v>49</v>
      </c>
      <c r="D1142">
        <v>6770.86</v>
      </c>
    </row>
    <row r="1143" spans="1:4" x14ac:dyDescent="0.35">
      <c r="A1143" t="s">
        <v>41</v>
      </c>
      <c r="B1143">
        <v>2022</v>
      </c>
      <c r="C1143" t="s">
        <v>50</v>
      </c>
      <c r="D1143">
        <v>7997.32</v>
      </c>
    </row>
    <row r="1144" spans="1:4" x14ac:dyDescent="0.35">
      <c r="A1144" t="s">
        <v>41</v>
      </c>
      <c r="B1144">
        <v>2022</v>
      </c>
      <c r="C1144" t="s">
        <v>47</v>
      </c>
      <c r="D1144">
        <v>8771.08</v>
      </c>
    </row>
    <row r="1145" spans="1:4" x14ac:dyDescent="0.35">
      <c r="A1145" t="s">
        <v>41</v>
      </c>
      <c r="B1145">
        <v>2022</v>
      </c>
      <c r="C1145" t="s">
        <v>48</v>
      </c>
      <c r="D1145">
        <v>7845.84</v>
      </c>
    </row>
    <row r="1146" spans="1:4" x14ac:dyDescent="0.35">
      <c r="A1146" t="s">
        <v>41</v>
      </c>
      <c r="B1146">
        <v>2021</v>
      </c>
      <c r="C1146" t="s">
        <v>49</v>
      </c>
      <c r="D1146">
        <v>7588.06</v>
      </c>
    </row>
    <row r="1147" spans="1:4" x14ac:dyDescent="0.35">
      <c r="A1147" t="s">
        <v>41</v>
      </c>
      <c r="B1147">
        <v>2021</v>
      </c>
      <c r="C1147" t="s">
        <v>50</v>
      </c>
      <c r="D1147">
        <v>7912.8423627000002</v>
      </c>
    </row>
    <row r="1148" spans="1:4" x14ac:dyDescent="0.35">
      <c r="A1148" t="s">
        <v>41</v>
      </c>
      <c r="B1148">
        <v>2021</v>
      </c>
      <c r="C1148" t="s">
        <v>47</v>
      </c>
      <c r="D1148">
        <v>8481.0217071000006</v>
      </c>
    </row>
    <row r="1149" spans="1:4" x14ac:dyDescent="0.35">
      <c r="A1149" t="s">
        <v>41</v>
      </c>
      <c r="B1149">
        <v>2021</v>
      </c>
      <c r="C1149" t="s">
        <v>48</v>
      </c>
      <c r="D1149">
        <v>7789.8559195999997</v>
      </c>
    </row>
    <row r="1150" spans="1:4" x14ac:dyDescent="0.35">
      <c r="A1150" t="s">
        <v>41</v>
      </c>
      <c r="B1150">
        <v>2020</v>
      </c>
      <c r="C1150" t="s">
        <v>49</v>
      </c>
      <c r="D1150">
        <v>7774.1599276000006</v>
      </c>
    </row>
    <row r="1151" spans="1:4" x14ac:dyDescent="0.35">
      <c r="A1151" t="s">
        <v>41</v>
      </c>
      <c r="B1151">
        <v>2020</v>
      </c>
      <c r="C1151" t="s">
        <v>50</v>
      </c>
      <c r="D1151">
        <v>7468.7240000000002</v>
      </c>
    </row>
    <row r="1152" spans="1:4" x14ac:dyDescent="0.35">
      <c r="A1152" t="s">
        <v>41</v>
      </c>
      <c r="B1152">
        <v>2020</v>
      </c>
      <c r="C1152" t="s">
        <v>47</v>
      </c>
      <c r="D1152">
        <v>8021.85</v>
      </c>
    </row>
    <row r="1153" spans="1:4" x14ac:dyDescent="0.35">
      <c r="A1153" t="s">
        <v>41</v>
      </c>
      <c r="B1153">
        <v>2020</v>
      </c>
      <c r="C1153" t="s">
        <v>48</v>
      </c>
      <c r="D1153">
        <v>8295</v>
      </c>
    </row>
    <row r="1154" spans="1:4" x14ac:dyDescent="0.35">
      <c r="A1154" t="s">
        <v>41</v>
      </c>
      <c r="B1154">
        <v>2019</v>
      </c>
      <c r="C1154" t="s">
        <v>49</v>
      </c>
      <c r="D1154">
        <v>7899.93</v>
      </c>
    </row>
    <row r="1155" spans="1:4" x14ac:dyDescent="0.35">
      <c r="A1155" t="s">
        <v>41</v>
      </c>
      <c r="B1155">
        <v>2019</v>
      </c>
      <c r="C1155" t="s">
        <v>50</v>
      </c>
      <c r="D1155">
        <v>7526.24</v>
      </c>
    </row>
    <row r="1156" spans="1:4" x14ac:dyDescent="0.35">
      <c r="A1156" t="s">
        <v>41</v>
      </c>
      <c r="B1156">
        <v>2019</v>
      </c>
      <c r="C1156" t="s">
        <v>47</v>
      </c>
      <c r="D1156">
        <v>7677.28</v>
      </c>
    </row>
    <row r="1157" spans="1:4" x14ac:dyDescent="0.35">
      <c r="A1157" t="s">
        <v>41</v>
      </c>
      <c r="B1157">
        <v>2019</v>
      </c>
      <c r="C1157" t="s">
        <v>48</v>
      </c>
      <c r="D1157">
        <v>8970.3709999999992</v>
      </c>
    </row>
    <row r="1158" spans="1:4" x14ac:dyDescent="0.35">
      <c r="A1158" t="s">
        <v>41</v>
      </c>
      <c r="B1158">
        <v>2018</v>
      </c>
      <c r="C1158" t="s">
        <v>49</v>
      </c>
      <c r="D1158">
        <v>279.96100000000001</v>
      </c>
    </row>
    <row r="1159" spans="1:4" x14ac:dyDescent="0.35">
      <c r="A1159" t="s">
        <v>42</v>
      </c>
      <c r="B1159">
        <v>2024</v>
      </c>
      <c r="C1159" t="s">
        <v>47</v>
      </c>
      <c r="D1159">
        <v>5398.2359999999999</v>
      </c>
    </row>
    <row r="1160" spans="1:4" x14ac:dyDescent="0.35">
      <c r="A1160" t="s">
        <v>62</v>
      </c>
      <c r="B1160">
        <v>2024</v>
      </c>
      <c r="C1160" t="s">
        <v>47</v>
      </c>
      <c r="D1160">
        <v>4085.3589999999999</v>
      </c>
    </row>
    <row r="1161" spans="1:4" x14ac:dyDescent="0.35">
      <c r="A1161" t="s">
        <v>62</v>
      </c>
      <c r="B1161">
        <v>2024</v>
      </c>
      <c r="C1161" t="s">
        <v>48</v>
      </c>
      <c r="D1161">
        <v>4315.4769999999999</v>
      </c>
    </row>
    <row r="1162" spans="1:4" x14ac:dyDescent="0.35">
      <c r="A1162" t="s">
        <v>62</v>
      </c>
      <c r="B1162">
        <v>2023</v>
      </c>
      <c r="C1162" t="s">
        <v>49</v>
      </c>
      <c r="D1162">
        <v>4353.5029999999997</v>
      </c>
    </row>
    <row r="1163" spans="1:4" x14ac:dyDescent="0.35">
      <c r="A1163" t="s">
        <v>62</v>
      </c>
      <c r="B1163">
        <v>2023</v>
      </c>
      <c r="C1163" t="s">
        <v>50</v>
      </c>
      <c r="D1163">
        <v>4258.3059999999996</v>
      </c>
    </row>
    <row r="1164" spans="1:4" x14ac:dyDescent="0.35">
      <c r="A1164" t="s">
        <v>62</v>
      </c>
      <c r="B1164">
        <v>2023</v>
      </c>
      <c r="C1164" t="s">
        <v>47</v>
      </c>
      <c r="D1164">
        <v>3827.2660000000001</v>
      </c>
    </row>
    <row r="1165" spans="1:4" x14ac:dyDescent="0.35">
      <c r="A1165" t="s">
        <v>62</v>
      </c>
      <c r="B1165">
        <v>2023</v>
      </c>
      <c r="C1165" t="s">
        <v>48</v>
      </c>
      <c r="D1165">
        <v>4364.1049999999996</v>
      </c>
    </row>
    <row r="1166" spans="1:4" x14ac:dyDescent="0.35">
      <c r="A1166" t="s">
        <v>62</v>
      </c>
      <c r="B1166">
        <v>2022</v>
      </c>
      <c r="C1166" t="s">
        <v>49</v>
      </c>
      <c r="D1166">
        <v>3630.0569999999998</v>
      </c>
    </row>
    <row r="1167" spans="1:4" x14ac:dyDescent="0.35">
      <c r="A1167" t="s">
        <v>62</v>
      </c>
      <c r="B1167">
        <v>2022</v>
      </c>
      <c r="C1167" t="s">
        <v>50</v>
      </c>
      <c r="D1167">
        <v>3504.9169999999999</v>
      </c>
    </row>
    <row r="1168" spans="1:4" x14ac:dyDescent="0.35">
      <c r="A1168" t="s">
        <v>62</v>
      </c>
      <c r="B1168">
        <v>2022</v>
      </c>
      <c r="C1168" t="s">
        <v>47</v>
      </c>
      <c r="D1168">
        <v>4147.8549999999996</v>
      </c>
    </row>
    <row r="1169" spans="1:4" x14ac:dyDescent="0.35">
      <c r="A1169" t="s">
        <v>62</v>
      </c>
      <c r="B1169">
        <v>2022</v>
      </c>
      <c r="C1169" t="s">
        <v>48</v>
      </c>
      <c r="D1169">
        <v>4266.6509999999998</v>
      </c>
    </row>
    <row r="1170" spans="1:4" x14ac:dyDescent="0.35">
      <c r="A1170" t="s">
        <v>62</v>
      </c>
      <c r="B1170">
        <v>2021</v>
      </c>
      <c r="C1170" t="s">
        <v>49</v>
      </c>
      <c r="D1170">
        <v>4472.982</v>
      </c>
    </row>
    <row r="1171" spans="1:4" x14ac:dyDescent="0.35">
      <c r="A1171" t="s">
        <v>62</v>
      </c>
      <c r="B1171">
        <v>2021</v>
      </c>
      <c r="C1171" t="s">
        <v>50</v>
      </c>
      <c r="D1171">
        <v>4181.7749999999996</v>
      </c>
    </row>
    <row r="1172" spans="1:4" x14ac:dyDescent="0.35">
      <c r="A1172" t="s">
        <v>62</v>
      </c>
      <c r="B1172">
        <v>2021</v>
      </c>
      <c r="C1172" t="s">
        <v>47</v>
      </c>
      <c r="D1172">
        <v>4122.5379999999996</v>
      </c>
    </row>
    <row r="1173" spans="1:4" x14ac:dyDescent="0.35">
      <c r="A1173" t="s">
        <v>62</v>
      </c>
      <c r="B1173">
        <v>2021</v>
      </c>
      <c r="C1173" t="s">
        <v>48</v>
      </c>
      <c r="D1173">
        <v>4184.0749999999998</v>
      </c>
    </row>
    <row r="1174" spans="1:4" x14ac:dyDescent="0.35">
      <c r="A1174" t="s">
        <v>62</v>
      </c>
      <c r="B1174">
        <v>2020</v>
      </c>
      <c r="C1174" t="s">
        <v>49</v>
      </c>
      <c r="D1174">
        <v>4316.768</v>
      </c>
    </row>
    <row r="1175" spans="1:4" x14ac:dyDescent="0.35">
      <c r="A1175" t="s">
        <v>62</v>
      </c>
      <c r="B1175">
        <v>2020</v>
      </c>
      <c r="C1175" t="s">
        <v>50</v>
      </c>
      <c r="D1175">
        <v>3916.788</v>
      </c>
    </row>
    <row r="1176" spans="1:4" x14ac:dyDescent="0.35">
      <c r="A1176" t="s">
        <v>62</v>
      </c>
      <c r="B1176">
        <v>2020</v>
      </c>
      <c r="C1176" t="s">
        <v>47</v>
      </c>
      <c r="D1176">
        <v>4383.0950000000003</v>
      </c>
    </row>
    <row r="1177" spans="1:4" x14ac:dyDescent="0.35">
      <c r="A1177" t="s">
        <v>62</v>
      </c>
      <c r="B1177">
        <v>2020</v>
      </c>
      <c r="C1177" t="s">
        <v>48</v>
      </c>
      <c r="D1177">
        <v>4586.9110000000001</v>
      </c>
    </row>
    <row r="1178" spans="1:4" x14ac:dyDescent="0.35">
      <c r="A1178" t="s">
        <v>62</v>
      </c>
      <c r="B1178">
        <v>2019</v>
      </c>
      <c r="C1178" t="s">
        <v>49</v>
      </c>
      <c r="D1178">
        <v>4049.9740000000002</v>
      </c>
    </row>
    <row r="1179" spans="1:4" x14ac:dyDescent="0.35">
      <c r="A1179" t="s">
        <v>62</v>
      </c>
      <c r="B1179">
        <v>2019</v>
      </c>
      <c r="C1179" t="s">
        <v>50</v>
      </c>
      <c r="D1179">
        <v>3881.5520000000001</v>
      </c>
    </row>
    <row r="1180" spans="1:4" x14ac:dyDescent="0.35">
      <c r="A1180" t="s">
        <v>62</v>
      </c>
      <c r="B1180">
        <v>2019</v>
      </c>
      <c r="C1180" t="s">
        <v>47</v>
      </c>
      <c r="D1180">
        <v>3860.123</v>
      </c>
    </row>
    <row r="1181" spans="1:4" x14ac:dyDescent="0.35">
      <c r="A1181" t="s">
        <v>62</v>
      </c>
      <c r="B1181">
        <v>2019</v>
      </c>
      <c r="C1181" t="s">
        <v>48</v>
      </c>
      <c r="D1181">
        <v>2388.9090000000001</v>
      </c>
    </row>
    <row r="1182" spans="1:4" x14ac:dyDescent="0.35">
      <c r="A1182" t="s">
        <v>63</v>
      </c>
      <c r="B1182">
        <v>2024</v>
      </c>
      <c r="C1182" t="s">
        <v>47</v>
      </c>
      <c r="D1182">
        <v>4741</v>
      </c>
    </row>
    <row r="1183" spans="1:4" x14ac:dyDescent="0.35">
      <c r="A1183" t="s">
        <v>63</v>
      </c>
      <c r="B1183">
        <v>2024</v>
      </c>
      <c r="C1183" t="s">
        <v>48</v>
      </c>
      <c r="D1183">
        <v>5165.5</v>
      </c>
    </row>
    <row r="1184" spans="1:4" x14ac:dyDescent="0.35">
      <c r="A1184" t="s">
        <v>63</v>
      </c>
      <c r="B1184">
        <v>2023</v>
      </c>
      <c r="C1184" t="s">
        <v>49</v>
      </c>
      <c r="D1184">
        <v>5268.2</v>
      </c>
    </row>
    <row r="1185" spans="1:4" x14ac:dyDescent="0.35">
      <c r="A1185" t="s">
        <v>63</v>
      </c>
      <c r="B1185">
        <v>2023</v>
      </c>
      <c r="C1185" t="s">
        <v>50</v>
      </c>
      <c r="D1185">
        <v>5087.3</v>
      </c>
    </row>
    <row r="1186" spans="1:4" x14ac:dyDescent="0.35">
      <c r="A1186" t="s">
        <v>63</v>
      </c>
      <c r="B1186">
        <v>2023</v>
      </c>
      <c r="C1186" t="s">
        <v>47</v>
      </c>
      <c r="D1186">
        <v>5170.3999999999996</v>
      </c>
    </row>
    <row r="1187" spans="1:4" x14ac:dyDescent="0.35">
      <c r="A1187" t="s">
        <v>63</v>
      </c>
      <c r="B1187">
        <v>2023</v>
      </c>
      <c r="C1187" t="s">
        <v>48</v>
      </c>
      <c r="D1187">
        <v>5278.5</v>
      </c>
    </row>
    <row r="1188" spans="1:4" x14ac:dyDescent="0.35">
      <c r="A1188" t="s">
        <v>63</v>
      </c>
      <c r="B1188">
        <v>2022</v>
      </c>
      <c r="C1188" t="s">
        <v>49</v>
      </c>
      <c r="D1188">
        <v>4585.3999999999996</v>
      </c>
    </row>
    <row r="1189" spans="1:4" x14ac:dyDescent="0.35">
      <c r="A1189" t="s">
        <v>63</v>
      </c>
      <c r="B1189">
        <v>2022</v>
      </c>
      <c r="C1189" t="s">
        <v>50</v>
      </c>
      <c r="D1189">
        <v>4271.3</v>
      </c>
    </row>
    <row r="1190" spans="1:4" x14ac:dyDescent="0.35">
      <c r="A1190" t="s">
        <v>63</v>
      </c>
      <c r="B1190">
        <v>2022</v>
      </c>
      <c r="C1190" t="s">
        <v>47</v>
      </c>
      <c r="D1190">
        <v>5220.3</v>
      </c>
    </row>
    <row r="1191" spans="1:4" x14ac:dyDescent="0.35">
      <c r="A1191" t="s">
        <v>63</v>
      </c>
      <c r="B1191">
        <v>2022</v>
      </c>
      <c r="C1191" t="s">
        <v>48</v>
      </c>
      <c r="D1191">
        <v>5119.3</v>
      </c>
    </row>
    <row r="1192" spans="1:4" x14ac:dyDescent="0.35">
      <c r="A1192" t="s">
        <v>63</v>
      </c>
      <c r="B1192">
        <v>2021</v>
      </c>
      <c r="C1192" t="s">
        <v>49</v>
      </c>
      <c r="D1192">
        <v>5242.9</v>
      </c>
    </row>
    <row r="1193" spans="1:4" x14ac:dyDescent="0.35">
      <c r="A1193" t="s">
        <v>63</v>
      </c>
      <c r="B1193">
        <v>2021</v>
      </c>
      <c r="C1193" t="s">
        <v>50</v>
      </c>
      <c r="D1193">
        <v>4892.2</v>
      </c>
    </row>
    <row r="1194" spans="1:4" x14ac:dyDescent="0.35">
      <c r="A1194" t="s">
        <v>63</v>
      </c>
      <c r="B1194">
        <v>2021</v>
      </c>
      <c r="C1194" t="s">
        <v>47</v>
      </c>
      <c r="D1194">
        <v>5302</v>
      </c>
    </row>
    <row r="1195" spans="1:4" x14ac:dyDescent="0.35">
      <c r="A1195" t="s">
        <v>63</v>
      </c>
      <c r="B1195">
        <v>2021</v>
      </c>
      <c r="C1195" t="s">
        <v>48</v>
      </c>
      <c r="D1195">
        <v>5201.3</v>
      </c>
    </row>
    <row r="1196" spans="1:4" x14ac:dyDescent="0.35">
      <c r="A1196" t="s">
        <v>63</v>
      </c>
      <c r="B1196">
        <v>2020</v>
      </c>
      <c r="C1196" t="s">
        <v>49</v>
      </c>
      <c r="D1196">
        <v>4884.6000000000004</v>
      </c>
    </row>
    <row r="1197" spans="1:4" x14ac:dyDescent="0.35">
      <c r="A1197" t="s">
        <v>63</v>
      </c>
      <c r="B1197">
        <v>2020</v>
      </c>
      <c r="C1197" t="s">
        <v>50</v>
      </c>
      <c r="D1197">
        <v>1863.9</v>
      </c>
    </row>
    <row r="1198" spans="1:4" x14ac:dyDescent="0.35">
      <c r="A1198" t="s">
        <v>64</v>
      </c>
      <c r="B1198">
        <v>2024</v>
      </c>
      <c r="C1198" t="s">
        <v>47</v>
      </c>
      <c r="D1198">
        <v>15792.958000000001</v>
      </c>
    </row>
    <row r="1199" spans="1:4" x14ac:dyDescent="0.35">
      <c r="A1199" t="s">
        <v>64</v>
      </c>
      <c r="B1199">
        <v>2024</v>
      </c>
      <c r="C1199" t="s">
        <v>48</v>
      </c>
      <c r="D1199">
        <v>15331.144299999991</v>
      </c>
    </row>
    <row r="1200" spans="1:4" x14ac:dyDescent="0.35">
      <c r="A1200" t="s">
        <v>64</v>
      </c>
      <c r="B1200">
        <v>2023</v>
      </c>
      <c r="C1200" t="s">
        <v>49</v>
      </c>
      <c r="D1200">
        <v>15426.342900000005</v>
      </c>
    </row>
    <row r="1201" spans="1:4" x14ac:dyDescent="0.35">
      <c r="A1201" t="s">
        <v>64</v>
      </c>
      <c r="B1201">
        <v>2023</v>
      </c>
      <c r="C1201" t="s">
        <v>50</v>
      </c>
      <c r="D1201">
        <v>15505.3619</v>
      </c>
    </row>
    <row r="1202" spans="1:4" x14ac:dyDescent="0.35">
      <c r="A1202" t="s">
        <v>64</v>
      </c>
      <c r="B1202">
        <v>2023</v>
      </c>
      <c r="C1202" t="s">
        <v>47</v>
      </c>
      <c r="D1202">
        <v>15258.82</v>
      </c>
    </row>
    <row r="1203" spans="1:4" x14ac:dyDescent="0.35">
      <c r="A1203" t="s">
        <v>64</v>
      </c>
      <c r="B1203">
        <v>2023</v>
      </c>
      <c r="C1203" t="s">
        <v>48</v>
      </c>
      <c r="D1203">
        <v>17787.630700000002</v>
      </c>
    </row>
    <row r="1204" spans="1:4" x14ac:dyDescent="0.35">
      <c r="A1204" t="s">
        <v>64</v>
      </c>
      <c r="B1204">
        <v>2022</v>
      </c>
      <c r="C1204" t="s">
        <v>49</v>
      </c>
      <c r="D1204">
        <v>17211.160499999991</v>
      </c>
    </row>
    <row r="1205" spans="1:4" x14ac:dyDescent="0.35">
      <c r="A1205" t="s">
        <v>64</v>
      </c>
      <c r="B1205">
        <v>2022</v>
      </c>
      <c r="C1205" t="s">
        <v>50</v>
      </c>
      <c r="D1205">
        <v>21897</v>
      </c>
    </row>
    <row r="1206" spans="1:4" x14ac:dyDescent="0.35">
      <c r="A1206" t="s">
        <v>64</v>
      </c>
      <c r="B1206">
        <v>2022</v>
      </c>
      <c r="C1206" t="s">
        <v>47</v>
      </c>
      <c r="D1206">
        <v>15453.300000000045</v>
      </c>
    </row>
    <row r="1207" spans="1:4" x14ac:dyDescent="0.35">
      <c r="A1207" t="s">
        <v>64</v>
      </c>
      <c r="B1207">
        <v>2022</v>
      </c>
      <c r="C1207" t="s">
        <v>48</v>
      </c>
      <c r="D1207">
        <v>6330.7000000000462</v>
      </c>
    </row>
    <row r="1208" spans="1:4" x14ac:dyDescent="0.35">
      <c r="A1208" t="s">
        <v>64</v>
      </c>
      <c r="B1208">
        <v>2021</v>
      </c>
      <c r="C1208" t="s">
        <v>49</v>
      </c>
      <c r="D1208">
        <v>0</v>
      </c>
    </row>
    <row r="1209" spans="1:4" x14ac:dyDescent="0.35">
      <c r="A1209" t="s">
        <v>64</v>
      </c>
      <c r="B1209">
        <v>2021</v>
      </c>
      <c r="C1209" t="s">
        <v>50</v>
      </c>
      <c r="D1209">
        <v>13020.899999999952</v>
      </c>
    </row>
    <row r="1210" spans="1:4" x14ac:dyDescent="0.35">
      <c r="A1210" t="s">
        <v>64</v>
      </c>
      <c r="B1210">
        <v>2021</v>
      </c>
      <c r="C1210" t="s">
        <v>47</v>
      </c>
      <c r="D1210">
        <v>15355.599999999851</v>
      </c>
    </row>
    <row r="1211" spans="1:4" x14ac:dyDescent="0.35">
      <c r="A1211" t="s">
        <v>64</v>
      </c>
      <c r="B1211">
        <v>2021</v>
      </c>
      <c r="C1211" t="s">
        <v>48</v>
      </c>
      <c r="D1211">
        <v>16064.600000000091</v>
      </c>
    </row>
    <row r="1212" spans="1:4" x14ac:dyDescent="0.35">
      <c r="A1212" t="s">
        <v>64</v>
      </c>
      <c r="B1212">
        <v>2020</v>
      </c>
      <c r="C1212" t="s">
        <v>49</v>
      </c>
      <c r="D1212">
        <v>9786.0999999999985</v>
      </c>
    </row>
    <row r="1213" spans="1:4" x14ac:dyDescent="0.35">
      <c r="A1213" t="s">
        <v>64</v>
      </c>
      <c r="B1213">
        <v>2020</v>
      </c>
      <c r="C1213" t="s">
        <v>50</v>
      </c>
      <c r="D1213">
        <v>13086.3</v>
      </c>
    </row>
    <row r="1214" spans="1:4" x14ac:dyDescent="0.35">
      <c r="A1214" t="s">
        <v>64</v>
      </c>
      <c r="B1214">
        <v>2020</v>
      </c>
      <c r="C1214" t="s">
        <v>47</v>
      </c>
      <c r="D1214">
        <v>15594.4999999999</v>
      </c>
    </row>
    <row r="1215" spans="1:4" x14ac:dyDescent="0.35">
      <c r="A1215" t="s">
        <v>64</v>
      </c>
      <c r="B1215">
        <v>2020</v>
      </c>
      <c r="C1215" t="s">
        <v>48</v>
      </c>
      <c r="D1215">
        <v>15150.500000000018</v>
      </c>
    </row>
    <row r="1216" spans="1:4" x14ac:dyDescent="0.35">
      <c r="A1216" t="s">
        <v>64</v>
      </c>
      <c r="B1216">
        <v>2019</v>
      </c>
      <c r="C1216" t="s">
        <v>49</v>
      </c>
      <c r="D1216">
        <v>15494.900000000021</v>
      </c>
    </row>
    <row r="1217" spans="1:4" x14ac:dyDescent="0.35">
      <c r="A1217" t="s">
        <v>64</v>
      </c>
      <c r="B1217">
        <v>2019</v>
      </c>
      <c r="C1217" t="s">
        <v>50</v>
      </c>
      <c r="D1217">
        <v>17345.899999999998</v>
      </c>
    </row>
    <row r="1218" spans="1:4" x14ac:dyDescent="0.35">
      <c r="A1218" t="s">
        <v>64</v>
      </c>
      <c r="B1218">
        <v>2019</v>
      </c>
      <c r="C1218" t="s">
        <v>47</v>
      </c>
      <c r="D1218">
        <v>17238.900000000001</v>
      </c>
    </row>
    <row r="1219" spans="1:4" x14ac:dyDescent="0.35">
      <c r="A1219" t="s">
        <v>64</v>
      </c>
      <c r="B1219">
        <v>2019</v>
      </c>
      <c r="C1219" t="s">
        <v>48</v>
      </c>
      <c r="D1219">
        <v>18693.099999999922</v>
      </c>
    </row>
    <row r="1220" spans="1:4" x14ac:dyDescent="0.35">
      <c r="A1220" t="s">
        <v>64</v>
      </c>
      <c r="B1220">
        <v>2018</v>
      </c>
      <c r="C1220" t="s">
        <v>49</v>
      </c>
      <c r="D1220">
        <v>26165.600000000049</v>
      </c>
    </row>
    <row r="1221" spans="1:4" x14ac:dyDescent="0.35">
      <c r="A1221" t="s">
        <v>64</v>
      </c>
      <c r="B1221">
        <v>2018</v>
      </c>
      <c r="C1221" t="s">
        <v>50</v>
      </c>
      <c r="D1221">
        <v>35110.300000000003</v>
      </c>
    </row>
    <row r="1222" spans="1:4" x14ac:dyDescent="0.35">
      <c r="A1222" t="s">
        <v>64</v>
      </c>
      <c r="B1222">
        <v>2018</v>
      </c>
      <c r="C1222" t="s">
        <v>47</v>
      </c>
      <c r="D1222">
        <v>16535.2</v>
      </c>
    </row>
    <row r="1223" spans="1:4" x14ac:dyDescent="0.35">
      <c r="A1223" t="s">
        <v>64</v>
      </c>
      <c r="B1223">
        <v>2018</v>
      </c>
      <c r="C1223" t="s">
        <v>48</v>
      </c>
      <c r="D1223">
        <v>32505.599999999999</v>
      </c>
    </row>
    <row r="1224" spans="1:4" x14ac:dyDescent="0.35">
      <c r="A1224" t="s">
        <v>64</v>
      </c>
      <c r="B1224">
        <v>2017</v>
      </c>
      <c r="C1224" t="s">
        <v>49</v>
      </c>
      <c r="D1224">
        <v>16211.099999999979</v>
      </c>
    </row>
    <row r="1225" spans="1:4" x14ac:dyDescent="0.35">
      <c r="A1225" t="s">
        <v>64</v>
      </c>
      <c r="B1225">
        <v>2017</v>
      </c>
      <c r="C1225" t="s">
        <v>50</v>
      </c>
      <c r="D1225">
        <v>23899.399999999969</v>
      </c>
    </row>
    <row r="1226" spans="1:4" x14ac:dyDescent="0.35">
      <c r="A1226" t="s">
        <v>64</v>
      </c>
      <c r="B1226">
        <v>2017</v>
      </c>
      <c r="C1226" t="s">
        <v>47</v>
      </c>
      <c r="D1226">
        <v>21981.990000000053</v>
      </c>
    </row>
    <row r="1227" spans="1:4" x14ac:dyDescent="0.35">
      <c r="A1227" t="s">
        <v>64</v>
      </c>
      <c r="B1227">
        <v>2017</v>
      </c>
      <c r="C1227" t="s">
        <v>48</v>
      </c>
      <c r="D1227">
        <v>24727.01</v>
      </c>
    </row>
    <row r="1228" spans="1:4" x14ac:dyDescent="0.35">
      <c r="A1228" t="s">
        <v>64</v>
      </c>
      <c r="B1228">
        <v>2016</v>
      </c>
      <c r="C1228" t="s">
        <v>49</v>
      </c>
      <c r="D1228">
        <v>4716.28999999999</v>
      </c>
    </row>
    <row r="1229" spans="1:4" x14ac:dyDescent="0.35">
      <c r="A1229" t="s">
        <v>64</v>
      </c>
      <c r="B1229">
        <v>2016</v>
      </c>
      <c r="C1229" t="s">
        <v>50</v>
      </c>
      <c r="D1229">
        <v>0</v>
      </c>
    </row>
    <row r="1230" spans="1:4" x14ac:dyDescent="0.35">
      <c r="A1230" t="s">
        <v>64</v>
      </c>
      <c r="B1230">
        <v>2016</v>
      </c>
      <c r="C1230" t="s">
        <v>47</v>
      </c>
      <c r="D1230">
        <v>0</v>
      </c>
    </row>
    <row r="1231" spans="1:4" x14ac:dyDescent="0.35">
      <c r="A1231" t="s">
        <v>64</v>
      </c>
      <c r="B1231">
        <v>2016</v>
      </c>
      <c r="C1231" t="s">
        <v>48</v>
      </c>
      <c r="D1231">
        <v>0</v>
      </c>
    </row>
    <row r="1232" spans="1:4" x14ac:dyDescent="0.35">
      <c r="A1232" t="s">
        <v>64</v>
      </c>
      <c r="B1232">
        <v>2015</v>
      </c>
      <c r="C1232" t="s">
        <v>49</v>
      </c>
      <c r="D1232">
        <v>0</v>
      </c>
    </row>
    <row r="1233" spans="1:4" x14ac:dyDescent="0.35">
      <c r="A1233" t="s">
        <v>64</v>
      </c>
      <c r="B1233">
        <v>2015</v>
      </c>
      <c r="C1233" t="s">
        <v>50</v>
      </c>
      <c r="D1233">
        <v>0</v>
      </c>
    </row>
    <row r="1234" spans="1:4" x14ac:dyDescent="0.35">
      <c r="A1234" t="s">
        <v>64</v>
      </c>
      <c r="B1234">
        <v>2015</v>
      </c>
      <c r="C1234" t="s">
        <v>47</v>
      </c>
      <c r="D1234">
        <v>0</v>
      </c>
    </row>
    <row r="1235" spans="1:4" x14ac:dyDescent="0.35">
      <c r="A1235" t="s">
        <v>64</v>
      </c>
      <c r="B1235">
        <v>2015</v>
      </c>
      <c r="C1235" t="s">
        <v>48</v>
      </c>
      <c r="D1235">
        <v>12319.500000000002</v>
      </c>
    </row>
    <row r="1236" spans="1:4" x14ac:dyDescent="0.35">
      <c r="A1236" t="s">
        <v>64</v>
      </c>
      <c r="B1236">
        <v>2014</v>
      </c>
      <c r="C1236" t="s">
        <v>49</v>
      </c>
      <c r="D1236">
        <v>2315.4</v>
      </c>
    </row>
    <row r="1237" spans="1:4" x14ac:dyDescent="0.35">
      <c r="A1237" t="s">
        <v>64</v>
      </c>
      <c r="B1237">
        <v>2014</v>
      </c>
      <c r="C1237" t="s">
        <v>50</v>
      </c>
      <c r="D1237">
        <v>62683.794999999998</v>
      </c>
    </row>
    <row r="1238" spans="1:4" x14ac:dyDescent="0.35">
      <c r="A1238" t="s">
        <v>64</v>
      </c>
      <c r="B1238">
        <v>2014</v>
      </c>
      <c r="C1238" t="s">
        <v>47</v>
      </c>
      <c r="D1238">
        <v>13960.2</v>
      </c>
    </row>
    <row r="1239" spans="1:4" x14ac:dyDescent="0.35">
      <c r="A1239" t="s">
        <v>64</v>
      </c>
      <c r="B1239">
        <v>2014</v>
      </c>
      <c r="C1239" t="s">
        <v>48</v>
      </c>
      <c r="D1239">
        <v>6545.4000000000005</v>
      </c>
    </row>
    <row r="1240" spans="1:4" x14ac:dyDescent="0.35">
      <c r="A1240" t="s">
        <v>64</v>
      </c>
      <c r="B1240">
        <v>2013</v>
      </c>
      <c r="C1240" t="s">
        <v>49</v>
      </c>
      <c r="D1240">
        <v>185.70000000000002</v>
      </c>
    </row>
    <row r="1241" spans="1:4" x14ac:dyDescent="0.35">
      <c r="A1241" t="s">
        <v>64</v>
      </c>
      <c r="B1241">
        <v>2013</v>
      </c>
      <c r="C1241" t="s">
        <v>50</v>
      </c>
      <c r="D1241">
        <v>0</v>
      </c>
    </row>
    <row r="1242" spans="1:4" x14ac:dyDescent="0.35">
      <c r="A1242" t="s">
        <v>64</v>
      </c>
      <c r="B1242">
        <v>2013</v>
      </c>
      <c r="C1242" t="s">
        <v>47</v>
      </c>
      <c r="D1242">
        <v>0</v>
      </c>
    </row>
    <row r="1243" spans="1:4" x14ac:dyDescent="0.35">
      <c r="A1243" t="s">
        <v>64</v>
      </c>
      <c r="B1243">
        <v>2013</v>
      </c>
      <c r="C1243" t="s">
        <v>48</v>
      </c>
      <c r="D1243">
        <v>1212.2000000000698</v>
      </c>
    </row>
    <row r="1244" spans="1:4" x14ac:dyDescent="0.35">
      <c r="A1244" t="s">
        <v>64</v>
      </c>
      <c r="B1244">
        <v>2012</v>
      </c>
      <c r="C1244" t="s">
        <v>49</v>
      </c>
      <c r="D1244">
        <v>14730.74</v>
      </c>
    </row>
    <row r="1245" spans="1:4" x14ac:dyDescent="0.35">
      <c r="A1245" t="s">
        <v>64</v>
      </c>
      <c r="B1245">
        <v>2012</v>
      </c>
      <c r="C1245" t="s">
        <v>50</v>
      </c>
      <c r="D1245">
        <v>16510.900000000001</v>
      </c>
    </row>
    <row r="1246" spans="1:4" x14ac:dyDescent="0.35">
      <c r="A1246" t="s">
        <v>64</v>
      </c>
      <c r="B1246">
        <v>2012</v>
      </c>
      <c r="C1246" t="s">
        <v>47</v>
      </c>
      <c r="D1246">
        <v>37000</v>
      </c>
    </row>
    <row r="1247" spans="1:4" x14ac:dyDescent="0.35">
      <c r="A1247" t="s">
        <v>64</v>
      </c>
      <c r="B1247">
        <v>2012</v>
      </c>
      <c r="C1247" t="s">
        <v>48</v>
      </c>
      <c r="D1247">
        <v>80456.100000000006</v>
      </c>
    </row>
    <row r="1248" spans="1:4" x14ac:dyDescent="0.35">
      <c r="A1248" t="s">
        <v>64</v>
      </c>
      <c r="B1248">
        <v>2011</v>
      </c>
      <c r="C1248" t="s">
        <v>49</v>
      </c>
      <c r="D1248">
        <v>85418.3</v>
      </c>
    </row>
    <row r="1249" spans="1:4" x14ac:dyDescent="0.35">
      <c r="A1249" t="s">
        <v>64</v>
      </c>
      <c r="B1249">
        <v>2011</v>
      </c>
      <c r="C1249" t="s">
        <v>50</v>
      </c>
      <c r="D1249">
        <v>95961.7</v>
      </c>
    </row>
    <row r="1250" spans="1:4" x14ac:dyDescent="0.35">
      <c r="A1250" t="s">
        <v>64</v>
      </c>
      <c r="B1250">
        <v>2011</v>
      </c>
      <c r="C1250" t="s">
        <v>47</v>
      </c>
      <c r="D1250">
        <v>105630.1</v>
      </c>
    </row>
    <row r="1251" spans="1:4" x14ac:dyDescent="0.35">
      <c r="A1251" t="s">
        <v>64</v>
      </c>
      <c r="B1251">
        <v>2011</v>
      </c>
      <c r="C1251" t="s">
        <v>48</v>
      </c>
      <c r="D1251">
        <v>104199.2</v>
      </c>
    </row>
    <row r="1252" spans="1:4" x14ac:dyDescent="0.35">
      <c r="A1252" t="s">
        <v>64</v>
      </c>
      <c r="B1252">
        <v>2010</v>
      </c>
      <c r="C1252" t="s">
        <v>49</v>
      </c>
      <c r="D1252">
        <v>98642.4</v>
      </c>
    </row>
    <row r="1253" spans="1:4" x14ac:dyDescent="0.35">
      <c r="A1253" t="s">
        <v>64</v>
      </c>
      <c r="B1253">
        <v>2010</v>
      </c>
      <c r="C1253" t="s">
        <v>50</v>
      </c>
      <c r="D1253">
        <v>86915.099000000002</v>
      </c>
    </row>
    <row r="1254" spans="1:4" x14ac:dyDescent="0.35">
      <c r="A1254" t="s">
        <v>64</v>
      </c>
      <c r="B1254">
        <v>2010</v>
      </c>
      <c r="C1254" t="s">
        <v>47</v>
      </c>
      <c r="D1254">
        <v>93845</v>
      </c>
    </row>
    <row r="1255" spans="1:4" x14ac:dyDescent="0.35">
      <c r="A1255" t="s">
        <v>64</v>
      </c>
      <c r="B1255">
        <v>2010</v>
      </c>
      <c r="C1255" t="s">
        <v>48</v>
      </c>
      <c r="D1255">
        <v>93178.100999999995</v>
      </c>
    </row>
    <row r="1256" spans="1:4" x14ac:dyDescent="0.35">
      <c r="A1256" t="s">
        <v>64</v>
      </c>
      <c r="B1256">
        <v>2009</v>
      </c>
      <c r="C1256" t="s">
        <v>49</v>
      </c>
      <c r="D1256">
        <v>97738.45</v>
      </c>
    </row>
    <row r="1257" spans="1:4" x14ac:dyDescent="0.35">
      <c r="A1257" t="s">
        <v>64</v>
      </c>
      <c r="B1257">
        <v>2009</v>
      </c>
      <c r="C1257" t="s">
        <v>50</v>
      </c>
      <c r="D1257">
        <v>101506.65</v>
      </c>
    </row>
    <row r="1258" spans="1:4" x14ac:dyDescent="0.35">
      <c r="A1258" t="s">
        <v>64</v>
      </c>
      <c r="B1258">
        <v>2009</v>
      </c>
      <c r="C1258" t="s">
        <v>47</v>
      </c>
      <c r="D1258">
        <v>91542.88</v>
      </c>
    </row>
    <row r="1259" spans="1:4" x14ac:dyDescent="0.35">
      <c r="A1259" t="s">
        <v>64</v>
      </c>
      <c r="B1259">
        <v>2009</v>
      </c>
      <c r="C1259" t="s">
        <v>48</v>
      </c>
      <c r="D1259">
        <v>71087.8</v>
      </c>
    </row>
    <row r="1260" spans="1:4" x14ac:dyDescent="0.35">
      <c r="A1260" t="s">
        <v>64</v>
      </c>
      <c r="B1260">
        <v>2008</v>
      </c>
      <c r="C1260" t="s">
        <v>49</v>
      </c>
      <c r="D1260">
        <v>85134.13</v>
      </c>
    </row>
    <row r="1261" spans="1:4" x14ac:dyDescent="0.35">
      <c r="A1261" t="s">
        <v>64</v>
      </c>
      <c r="B1261">
        <v>2008</v>
      </c>
      <c r="C1261" t="s">
        <v>50</v>
      </c>
      <c r="D1261">
        <v>32076.561000000002</v>
      </c>
    </row>
    <row r="1262" spans="1:4" x14ac:dyDescent="0.35">
      <c r="A1262" t="s">
        <v>46</v>
      </c>
      <c r="B1262">
        <v>2022</v>
      </c>
      <c r="C1262" t="s">
        <v>49</v>
      </c>
      <c r="D1262">
        <v>1544.17</v>
      </c>
    </row>
    <row r="1263" spans="1:4" x14ac:dyDescent="0.35">
      <c r="A1263" t="s">
        <v>46</v>
      </c>
      <c r="B1263">
        <v>2022</v>
      </c>
      <c r="C1263" t="s">
        <v>50</v>
      </c>
      <c r="D1263">
        <v>3540</v>
      </c>
    </row>
    <row r="1264" spans="1:4" x14ac:dyDescent="0.35">
      <c r="A1264" t="s">
        <v>46</v>
      </c>
      <c r="B1264">
        <v>2022</v>
      </c>
      <c r="C1264" t="s">
        <v>47</v>
      </c>
      <c r="D1264">
        <v>4247.17</v>
      </c>
    </row>
    <row r="1265" spans="1:4" x14ac:dyDescent="0.35">
      <c r="A1265" t="s">
        <v>46</v>
      </c>
      <c r="B1265">
        <v>2022</v>
      </c>
      <c r="C1265" t="s">
        <v>48</v>
      </c>
      <c r="D1265">
        <v>4663.8599999999997</v>
      </c>
    </row>
    <row r="1266" spans="1:4" x14ac:dyDescent="0.35">
      <c r="A1266" t="s">
        <v>46</v>
      </c>
      <c r="B1266">
        <v>2021</v>
      </c>
      <c r="C1266" t="s">
        <v>49</v>
      </c>
      <c r="D1266">
        <v>2352.143</v>
      </c>
    </row>
    <row r="1267" spans="1:4" x14ac:dyDescent="0.35">
      <c r="A1267" t="s">
        <v>46</v>
      </c>
      <c r="B1267">
        <v>2021</v>
      </c>
      <c r="C1267" t="s">
        <v>50</v>
      </c>
      <c r="D1267">
        <v>1206.3199999999997</v>
      </c>
    </row>
    <row r="1268" spans="1:4" x14ac:dyDescent="0.35">
      <c r="A1268" t="s">
        <v>46</v>
      </c>
      <c r="B1268">
        <v>2021</v>
      </c>
      <c r="C1268" t="s">
        <v>47</v>
      </c>
      <c r="D1268">
        <v>1511.53</v>
      </c>
    </row>
    <row r="1269" spans="1:4" x14ac:dyDescent="0.35">
      <c r="A1269" t="s">
        <v>46</v>
      </c>
      <c r="B1269">
        <v>2021</v>
      </c>
      <c r="C1269" t="s">
        <v>48</v>
      </c>
      <c r="D1269">
        <v>1671.49604</v>
      </c>
    </row>
    <row r="1270" spans="1:4" x14ac:dyDescent="0.35">
      <c r="A1270" t="s">
        <v>46</v>
      </c>
      <c r="B1270">
        <v>2020</v>
      </c>
      <c r="C1270" t="s">
        <v>49</v>
      </c>
      <c r="D1270">
        <v>1455.0108300000004</v>
      </c>
    </row>
    <row r="1271" spans="1:4" x14ac:dyDescent="0.35">
      <c r="A1271" t="s">
        <v>46</v>
      </c>
      <c r="B1271">
        <v>2020</v>
      </c>
      <c r="C1271" t="s">
        <v>50</v>
      </c>
      <c r="D1271">
        <v>706.26607999999999</v>
      </c>
    </row>
    <row r="1272" spans="1:4" x14ac:dyDescent="0.35">
      <c r="A1272" t="s">
        <v>46</v>
      </c>
      <c r="B1272">
        <v>2020</v>
      </c>
      <c r="C1272" t="s">
        <v>47</v>
      </c>
      <c r="D1272">
        <v>589.41156999999998</v>
      </c>
    </row>
    <row r="1273" spans="1:4" x14ac:dyDescent="0.35">
      <c r="A1273" t="s">
        <v>46</v>
      </c>
      <c r="B1273">
        <v>2020</v>
      </c>
      <c r="C1273" t="s">
        <v>48</v>
      </c>
      <c r="D1273">
        <v>895.14013</v>
      </c>
    </row>
    <row r="1274" spans="1:4" x14ac:dyDescent="0.35">
      <c r="A1274" t="s">
        <v>46</v>
      </c>
      <c r="B1274">
        <v>2019</v>
      </c>
      <c r="C1274" t="s">
        <v>49</v>
      </c>
      <c r="D1274">
        <v>6135.7695400000011</v>
      </c>
    </row>
    <row r="1275" spans="1:4" x14ac:dyDescent="0.35">
      <c r="A1275" t="s">
        <v>46</v>
      </c>
      <c r="B1275">
        <v>2019</v>
      </c>
      <c r="C1275" t="s">
        <v>50</v>
      </c>
      <c r="D1275">
        <v>5329.7855599999994</v>
      </c>
    </row>
    <row r="1276" spans="1:4" x14ac:dyDescent="0.35">
      <c r="A1276" t="s">
        <v>46</v>
      </c>
      <c r="B1276">
        <v>2019</v>
      </c>
      <c r="C1276" t="s">
        <v>47</v>
      </c>
      <c r="D1276">
        <v>5358.1847000000007</v>
      </c>
    </row>
    <row r="1277" spans="1:4" x14ac:dyDescent="0.35">
      <c r="A1277" t="s">
        <v>46</v>
      </c>
      <c r="B1277">
        <v>2019</v>
      </c>
      <c r="C1277" t="s">
        <v>48</v>
      </c>
      <c r="D1277">
        <v>17182.32</v>
      </c>
    </row>
    <row r="1278" spans="1:4" x14ac:dyDescent="0.35">
      <c r="A1278" t="s">
        <v>46</v>
      </c>
      <c r="B1278">
        <v>2018</v>
      </c>
      <c r="C1278" t="s">
        <v>49</v>
      </c>
      <c r="D1278">
        <v>17251.690060000001</v>
      </c>
    </row>
    <row r="1279" spans="1:4" x14ac:dyDescent="0.35">
      <c r="A1279" t="s">
        <v>46</v>
      </c>
      <c r="B1279">
        <v>2018</v>
      </c>
      <c r="C1279" t="s">
        <v>50</v>
      </c>
      <c r="D1279">
        <v>23404.673999999999</v>
      </c>
    </row>
    <row r="1280" spans="1:4" x14ac:dyDescent="0.35">
      <c r="A1280" t="s">
        <v>46</v>
      </c>
      <c r="B1280">
        <v>2018</v>
      </c>
      <c r="C1280" t="s">
        <v>47</v>
      </c>
      <c r="D1280">
        <v>17549.131000000001</v>
      </c>
    </row>
    <row r="1281" spans="1:4" x14ac:dyDescent="0.35">
      <c r="A1281" t="s">
        <v>46</v>
      </c>
      <c r="B1281">
        <v>2018</v>
      </c>
      <c r="C1281" t="s">
        <v>48</v>
      </c>
      <c r="D1281">
        <v>30351.57</v>
      </c>
    </row>
    <row r="1282" spans="1:4" x14ac:dyDescent="0.35">
      <c r="A1282" t="s">
        <v>46</v>
      </c>
      <c r="B1282">
        <v>2017</v>
      </c>
      <c r="C1282" t="s">
        <v>49</v>
      </c>
      <c r="D1282">
        <v>15879.089</v>
      </c>
    </row>
    <row r="1283" spans="1:4" x14ac:dyDescent="0.35">
      <c r="A1283" t="s">
        <v>46</v>
      </c>
      <c r="B1283">
        <v>2017</v>
      </c>
      <c r="C1283" t="s">
        <v>50</v>
      </c>
      <c r="D1283">
        <v>32160.881000000005</v>
      </c>
    </row>
    <row r="1284" spans="1:4" x14ac:dyDescent="0.35">
      <c r="A1284" t="s">
        <v>46</v>
      </c>
      <c r="B1284">
        <v>2017</v>
      </c>
      <c r="C1284" t="s">
        <v>47</v>
      </c>
      <c r="D1284">
        <v>48661.659</v>
      </c>
    </row>
    <row r="1285" spans="1:4" x14ac:dyDescent="0.35">
      <c r="A1285" t="s">
        <v>46</v>
      </c>
      <c r="B1285">
        <v>2017</v>
      </c>
      <c r="C1285" t="s">
        <v>48</v>
      </c>
      <c r="D1285">
        <v>47554.032530000004</v>
      </c>
    </row>
    <row r="1286" spans="1:4" x14ac:dyDescent="0.35">
      <c r="A1286" t="s">
        <v>46</v>
      </c>
      <c r="B1286">
        <v>2016</v>
      </c>
      <c r="C1286" t="s">
        <v>49</v>
      </c>
      <c r="D1286">
        <v>15484.240999999998</v>
      </c>
    </row>
    <row r="1287" spans="1:4" x14ac:dyDescent="0.35">
      <c r="A1287" t="s">
        <v>46</v>
      </c>
      <c r="B1287">
        <v>2016</v>
      </c>
      <c r="C1287" t="s">
        <v>50</v>
      </c>
      <c r="D1287">
        <v>15286.523999999999</v>
      </c>
    </row>
    <row r="1288" spans="1:4" x14ac:dyDescent="0.35">
      <c r="A1288" t="s">
        <v>46</v>
      </c>
      <c r="B1288">
        <v>2016</v>
      </c>
      <c r="C1288" t="s">
        <v>47</v>
      </c>
      <c r="D1288">
        <v>15435.89</v>
      </c>
    </row>
    <row r="1289" spans="1:4" x14ac:dyDescent="0.35">
      <c r="A1289" t="s">
        <v>46</v>
      </c>
      <c r="B1289">
        <v>2016</v>
      </c>
      <c r="C1289" t="s">
        <v>48</v>
      </c>
      <c r="D1289">
        <v>15341</v>
      </c>
    </row>
    <row r="1290" spans="1:4" x14ac:dyDescent="0.35">
      <c r="A1290" t="s">
        <v>46</v>
      </c>
      <c r="B1290">
        <v>2015</v>
      </c>
      <c r="C1290" t="s">
        <v>49</v>
      </c>
      <c r="D1290">
        <v>15478.02</v>
      </c>
    </row>
    <row r="1291" spans="1:4" x14ac:dyDescent="0.35">
      <c r="A1291" t="s">
        <v>46</v>
      </c>
      <c r="B1291">
        <v>2015</v>
      </c>
      <c r="C1291" t="s">
        <v>50</v>
      </c>
      <c r="D1291">
        <v>15215.408580645162</v>
      </c>
    </row>
    <row r="1292" spans="1:4" x14ac:dyDescent="0.35">
      <c r="A1292" t="s">
        <v>46</v>
      </c>
      <c r="B1292">
        <v>2015</v>
      </c>
      <c r="C1292" t="s">
        <v>47</v>
      </c>
      <c r="D1292">
        <v>15208.703387096775</v>
      </c>
    </row>
    <row r="1293" spans="1:4" x14ac:dyDescent="0.35">
      <c r="A1293" t="s">
        <v>46</v>
      </c>
      <c r="B1293">
        <v>2015</v>
      </c>
      <c r="C1293" t="s">
        <v>48</v>
      </c>
      <c r="D1293">
        <v>15126.662000000002</v>
      </c>
    </row>
    <row r="1294" spans="1:4" x14ac:dyDescent="0.35">
      <c r="A1294" t="s">
        <v>46</v>
      </c>
      <c r="B1294">
        <v>2014</v>
      </c>
      <c r="C1294" t="s">
        <v>49</v>
      </c>
      <c r="D1294">
        <v>15392.871000000001</v>
      </c>
    </row>
    <row r="1295" spans="1:4" x14ac:dyDescent="0.35">
      <c r="A1295" t="s">
        <v>46</v>
      </c>
      <c r="B1295">
        <v>2014</v>
      </c>
      <c r="C1295" t="s">
        <v>50</v>
      </c>
      <c r="D1295">
        <v>15412.509</v>
      </c>
    </row>
    <row r="1296" spans="1:4" x14ac:dyDescent="0.35">
      <c r="A1296" t="s">
        <v>46</v>
      </c>
      <c r="B1296">
        <v>2014</v>
      </c>
      <c r="C1296" t="s">
        <v>47</v>
      </c>
      <c r="D1296">
        <v>15205.618</v>
      </c>
    </row>
    <row r="1297" spans="1:4" x14ac:dyDescent="0.35">
      <c r="A1297" t="s">
        <v>46</v>
      </c>
      <c r="B1297">
        <v>2014</v>
      </c>
      <c r="C1297" t="s">
        <v>48</v>
      </c>
      <c r="D1297">
        <v>6417.1189999999997</v>
      </c>
    </row>
    <row r="1298" spans="1:4" x14ac:dyDescent="0.35">
      <c r="A1298" t="s">
        <v>46</v>
      </c>
      <c r="B1298">
        <v>2013</v>
      </c>
      <c r="C1298" t="s">
        <v>49</v>
      </c>
      <c r="D1298">
        <v>221.185</v>
      </c>
    </row>
    <row r="1299" spans="1:4" x14ac:dyDescent="0.35">
      <c r="A1299" t="s">
        <v>46</v>
      </c>
      <c r="B1299">
        <v>2013</v>
      </c>
      <c r="C1299" t="s">
        <v>50</v>
      </c>
      <c r="D1299">
        <v>0</v>
      </c>
    </row>
    <row r="1300" spans="1:4" x14ac:dyDescent="0.35">
      <c r="A1300" t="s">
        <v>46</v>
      </c>
      <c r="B1300">
        <v>2013</v>
      </c>
      <c r="C1300" t="s">
        <v>47</v>
      </c>
      <c r="D1300">
        <v>0</v>
      </c>
    </row>
    <row r="1301" spans="1:4" x14ac:dyDescent="0.35">
      <c r="A1301" t="s">
        <v>46</v>
      </c>
      <c r="B1301">
        <v>2013</v>
      </c>
      <c r="C1301" t="s">
        <v>48</v>
      </c>
      <c r="D1301">
        <v>143.173</v>
      </c>
    </row>
    <row r="1302" spans="1:4" x14ac:dyDescent="0.35">
      <c r="A1302" t="s">
        <v>46</v>
      </c>
      <c r="B1302">
        <v>2012</v>
      </c>
      <c r="C1302" t="s">
        <v>49</v>
      </c>
      <c r="D1302">
        <v>23079.86</v>
      </c>
    </row>
    <row r="1303" spans="1:4" x14ac:dyDescent="0.35">
      <c r="A1303" t="s">
        <v>46</v>
      </c>
      <c r="B1303">
        <v>2012</v>
      </c>
      <c r="C1303" t="s">
        <v>50</v>
      </c>
      <c r="D1303">
        <v>11590.239</v>
      </c>
    </row>
    <row r="1304" spans="1:4" x14ac:dyDescent="0.35">
      <c r="A1304" t="s">
        <v>46</v>
      </c>
      <c r="B1304">
        <v>2012</v>
      </c>
      <c r="C1304" t="s">
        <v>47</v>
      </c>
      <c r="D1304">
        <v>14055</v>
      </c>
    </row>
    <row r="1305" spans="1:4" x14ac:dyDescent="0.35">
      <c r="A1305" t="s">
        <v>46</v>
      </c>
      <c r="B1305">
        <v>2012</v>
      </c>
      <c r="C1305" t="s">
        <v>48</v>
      </c>
      <c r="D1305">
        <v>21298.366999999998</v>
      </c>
    </row>
    <row r="1306" spans="1:4" x14ac:dyDescent="0.35">
      <c r="A1306" t="s">
        <v>46</v>
      </c>
      <c r="B1306">
        <v>2011</v>
      </c>
      <c r="C1306" t="s">
        <v>49</v>
      </c>
      <c r="D1306">
        <v>15238</v>
      </c>
    </row>
    <row r="1307" spans="1:4" x14ac:dyDescent="0.35">
      <c r="A1307" t="s">
        <v>46</v>
      </c>
      <c r="B1307">
        <v>2011</v>
      </c>
      <c r="C1307" t="s">
        <v>50</v>
      </c>
      <c r="D1307">
        <v>4530.241</v>
      </c>
    </row>
    <row r="1308" spans="1:4" x14ac:dyDescent="0.35">
      <c r="A1308" t="s">
        <v>46</v>
      </c>
      <c r="B1308">
        <v>2011</v>
      </c>
      <c r="C1308" t="s">
        <v>47</v>
      </c>
      <c r="D1308">
        <v>22143.05</v>
      </c>
    </row>
    <row r="1309" spans="1:4" x14ac:dyDescent="0.35">
      <c r="A1309" t="s">
        <v>46</v>
      </c>
      <c r="B1309">
        <v>2011</v>
      </c>
      <c r="C1309" t="s">
        <v>48</v>
      </c>
      <c r="D1309">
        <v>28032</v>
      </c>
    </row>
    <row r="1310" spans="1:4" x14ac:dyDescent="0.35">
      <c r="A1310" t="s">
        <v>46</v>
      </c>
      <c r="B1310">
        <v>2010</v>
      </c>
      <c r="C1310" t="s">
        <v>49</v>
      </c>
      <c r="D1310">
        <v>30326</v>
      </c>
    </row>
    <row r="1311" spans="1:4" x14ac:dyDescent="0.35">
      <c r="A1311" t="s">
        <v>46</v>
      </c>
      <c r="B1311">
        <v>2010</v>
      </c>
      <c r="C1311" t="s">
        <v>50</v>
      </c>
      <c r="D1311">
        <v>22187</v>
      </c>
    </row>
    <row r="1312" spans="1:4" x14ac:dyDescent="0.35">
      <c r="A1312" t="s">
        <v>46</v>
      </c>
      <c r="B1312">
        <v>2010</v>
      </c>
      <c r="C1312" t="s">
        <v>47</v>
      </c>
      <c r="D1312">
        <v>19156</v>
      </c>
    </row>
    <row r="1313" spans="1:4" x14ac:dyDescent="0.35">
      <c r="A1313" t="s">
        <v>46</v>
      </c>
      <c r="B1313">
        <v>2010</v>
      </c>
      <c r="C1313" t="s">
        <v>48</v>
      </c>
      <c r="D1313">
        <v>10893</v>
      </c>
    </row>
    <row r="1314" spans="1:4" x14ac:dyDescent="0.35">
      <c r="A1314" t="s">
        <v>46</v>
      </c>
      <c r="B1314">
        <v>2009</v>
      </c>
      <c r="C1314" t="s">
        <v>49</v>
      </c>
      <c r="D1314">
        <v>275</v>
      </c>
    </row>
    <row r="1315" spans="1:4" x14ac:dyDescent="0.35">
      <c r="A1315" t="s">
        <v>65</v>
      </c>
      <c r="B1315">
        <v>2012</v>
      </c>
      <c r="C1315" t="s">
        <v>48</v>
      </c>
      <c r="D1315">
        <v>56571.57</v>
      </c>
    </row>
    <row r="1316" spans="1:4" x14ac:dyDescent="0.35">
      <c r="A1316" t="s">
        <v>65</v>
      </c>
      <c r="B1316">
        <v>2011</v>
      </c>
      <c r="C1316" t="s">
        <v>49</v>
      </c>
      <c r="D1316">
        <v>62306.36</v>
      </c>
    </row>
    <row r="1317" spans="1:4" x14ac:dyDescent="0.35">
      <c r="A1317" t="s">
        <v>65</v>
      </c>
      <c r="B1317">
        <v>2011</v>
      </c>
      <c r="C1317" t="s">
        <v>50</v>
      </c>
      <c r="D1317">
        <v>102942.85</v>
      </c>
    </row>
    <row r="1318" spans="1:4" x14ac:dyDescent="0.35">
      <c r="A1318" t="s">
        <v>65</v>
      </c>
      <c r="B1318">
        <v>2011</v>
      </c>
      <c r="C1318" t="s">
        <v>47</v>
      </c>
      <c r="D1318">
        <v>100331.071</v>
      </c>
    </row>
    <row r="1319" spans="1:4" x14ac:dyDescent="0.35">
      <c r="A1319" t="s">
        <v>65</v>
      </c>
      <c r="B1319">
        <v>2011</v>
      </c>
      <c r="C1319" t="s">
        <v>48</v>
      </c>
      <c r="D1319">
        <v>98262.67</v>
      </c>
    </row>
    <row r="1320" spans="1:4" x14ac:dyDescent="0.35">
      <c r="A1320" t="s">
        <v>65</v>
      </c>
      <c r="B1320">
        <v>2010</v>
      </c>
      <c r="C1320" t="s">
        <v>49</v>
      </c>
      <c r="D1320">
        <v>104811.15700000001</v>
      </c>
    </row>
    <row r="1321" spans="1:4" x14ac:dyDescent="0.35">
      <c r="A1321" t="s">
        <v>65</v>
      </c>
      <c r="B1321">
        <v>2010</v>
      </c>
      <c r="C1321" t="s">
        <v>50</v>
      </c>
      <c r="D1321">
        <v>102974.73</v>
      </c>
    </row>
    <row r="1322" spans="1:4" x14ac:dyDescent="0.35">
      <c r="A1322" t="s">
        <v>65</v>
      </c>
      <c r="B1322">
        <v>2010</v>
      </c>
      <c r="C1322" t="s">
        <v>47</v>
      </c>
      <c r="D1322">
        <v>105451.255</v>
      </c>
    </row>
    <row r="1323" spans="1:4" x14ac:dyDescent="0.35">
      <c r="A1323" t="s">
        <v>65</v>
      </c>
      <c r="B1323">
        <v>2010</v>
      </c>
      <c r="C1323" t="s">
        <v>48</v>
      </c>
      <c r="D1323">
        <v>104538.692</v>
      </c>
    </row>
    <row r="1324" spans="1:4" x14ac:dyDescent="0.35">
      <c r="A1324" t="s">
        <v>65</v>
      </c>
      <c r="B1324">
        <v>2009</v>
      </c>
      <c r="C1324" t="s">
        <v>49</v>
      </c>
      <c r="D1324">
        <v>104925.444</v>
      </c>
    </row>
    <row r="1325" spans="1:4" x14ac:dyDescent="0.35">
      <c r="A1325" t="s">
        <v>65</v>
      </c>
      <c r="B1325">
        <v>2009</v>
      </c>
      <c r="C1325" t="s">
        <v>50</v>
      </c>
      <c r="D1325">
        <v>105856.9</v>
      </c>
    </row>
    <row r="1326" spans="1:4" x14ac:dyDescent="0.35">
      <c r="A1326" t="s">
        <v>65</v>
      </c>
      <c r="B1326">
        <v>2009</v>
      </c>
      <c r="C1326" t="s">
        <v>47</v>
      </c>
      <c r="D1326">
        <v>102842.318</v>
      </c>
    </row>
    <row r="1327" spans="1:4" x14ac:dyDescent="0.35">
      <c r="A1327" t="s">
        <v>65</v>
      </c>
      <c r="B1327">
        <v>2009</v>
      </c>
      <c r="C1327" t="s">
        <v>48</v>
      </c>
      <c r="D1327">
        <v>94461.411999999997</v>
      </c>
    </row>
    <row r="1328" spans="1:4" x14ac:dyDescent="0.35">
      <c r="A1328" t="s">
        <v>65</v>
      </c>
      <c r="B1328">
        <v>2008</v>
      </c>
      <c r="C1328" t="s">
        <v>49</v>
      </c>
      <c r="D1328">
        <v>55409.114000000001</v>
      </c>
    </row>
    <row r="1329" spans="1:4" x14ac:dyDescent="0.35">
      <c r="A1329" t="s">
        <v>65</v>
      </c>
      <c r="B1329">
        <v>2008</v>
      </c>
      <c r="C1329" t="s">
        <v>50</v>
      </c>
      <c r="D1329">
        <v>62289.788</v>
      </c>
    </row>
    <row r="1330" spans="1:4" x14ac:dyDescent="0.35">
      <c r="A1330" t="s">
        <v>66</v>
      </c>
      <c r="B1330">
        <v>2011</v>
      </c>
      <c r="C1330" t="s">
        <v>50</v>
      </c>
      <c r="D1330">
        <v>2550.4</v>
      </c>
    </row>
    <row r="1331" spans="1:4" x14ac:dyDescent="0.35">
      <c r="A1331" t="s">
        <v>66</v>
      </c>
      <c r="B1331">
        <v>2011</v>
      </c>
      <c r="C1331" t="s">
        <v>47</v>
      </c>
      <c r="D1331">
        <v>61134.555999999997</v>
      </c>
    </row>
    <row r="1332" spans="1:4" x14ac:dyDescent="0.35">
      <c r="A1332" t="s">
        <v>66</v>
      </c>
      <c r="B1332">
        <v>2011</v>
      </c>
      <c r="C1332" t="s">
        <v>48</v>
      </c>
      <c r="D1332">
        <v>69312.41</v>
      </c>
    </row>
    <row r="1333" spans="1:4" x14ac:dyDescent="0.35">
      <c r="A1333" t="s">
        <v>66</v>
      </c>
      <c r="B1333">
        <v>2010</v>
      </c>
      <c r="C1333" t="s">
        <v>49</v>
      </c>
      <c r="D1333">
        <v>43208.144999999997</v>
      </c>
    </row>
    <row r="1334" spans="1:4" x14ac:dyDescent="0.35">
      <c r="A1334" t="s">
        <v>66</v>
      </c>
      <c r="B1334">
        <v>2010</v>
      </c>
      <c r="C1334" t="s">
        <v>50</v>
      </c>
      <c r="D1334">
        <v>36482.370000000003</v>
      </c>
    </row>
    <row r="1335" spans="1:4" x14ac:dyDescent="0.35">
      <c r="A1335" t="s">
        <v>66</v>
      </c>
      <c r="B1335">
        <v>2010</v>
      </c>
      <c r="C1335" t="s">
        <v>47</v>
      </c>
      <c r="D1335">
        <v>40964.629999999997</v>
      </c>
    </row>
    <row r="1336" spans="1:4" x14ac:dyDescent="0.35">
      <c r="A1336" t="s">
        <v>66</v>
      </c>
      <c r="B1336">
        <v>2010</v>
      </c>
      <c r="C1336" t="s">
        <v>48</v>
      </c>
      <c r="D1336">
        <v>26704.499</v>
      </c>
    </row>
    <row r="1337" spans="1:4" x14ac:dyDescent="0.35">
      <c r="A1337" t="s">
        <v>66</v>
      </c>
      <c r="B1337">
        <v>2009</v>
      </c>
      <c r="C1337" t="s">
        <v>49</v>
      </c>
      <c r="D1337">
        <v>33756.379000000001</v>
      </c>
    </row>
    <row r="1338" spans="1:4" x14ac:dyDescent="0.35">
      <c r="A1338" t="s">
        <v>66</v>
      </c>
      <c r="B1338">
        <v>2009</v>
      </c>
      <c r="C1338" t="s">
        <v>50</v>
      </c>
      <c r="D1338">
        <v>39599.135000000002</v>
      </c>
    </row>
    <row r="1339" spans="1:4" x14ac:dyDescent="0.35">
      <c r="A1339" t="s">
        <v>66</v>
      </c>
      <c r="B1339">
        <v>2009</v>
      </c>
      <c r="C1339" t="s">
        <v>47</v>
      </c>
      <c r="D1339">
        <v>34495.016000000003</v>
      </c>
    </row>
    <row r="1340" spans="1:4" x14ac:dyDescent="0.35">
      <c r="A1340" t="s">
        <v>66</v>
      </c>
      <c r="B1340">
        <v>2009</v>
      </c>
      <c r="C1340" t="s">
        <v>48</v>
      </c>
      <c r="D1340">
        <v>18522.878000000001</v>
      </c>
    </row>
    <row r="1341" spans="1:4" x14ac:dyDescent="0.35">
      <c r="A1341" t="s">
        <v>66</v>
      </c>
      <c r="B1341">
        <v>2008</v>
      </c>
      <c r="C1341" t="s">
        <v>49</v>
      </c>
      <c r="D1341">
        <v>34338.779000000002</v>
      </c>
    </row>
    <row r="1342" spans="1:4" x14ac:dyDescent="0.35">
      <c r="A1342" t="s">
        <v>66</v>
      </c>
      <c r="B1342">
        <v>2008</v>
      </c>
      <c r="C1342" t="s">
        <v>50</v>
      </c>
      <c r="D1342">
        <v>38581.78</v>
      </c>
    </row>
    <row r="1343" spans="1:4" x14ac:dyDescent="0.35">
      <c r="A1343" t="s">
        <v>66</v>
      </c>
      <c r="B1343">
        <v>2008</v>
      </c>
      <c r="C1343" t="s">
        <v>47</v>
      </c>
      <c r="D1343">
        <v>131761</v>
      </c>
    </row>
    <row r="1344" spans="1:4" x14ac:dyDescent="0.35">
      <c r="A1344" t="s">
        <v>66</v>
      </c>
      <c r="B1344">
        <v>2008</v>
      </c>
      <c r="C1344" t="s">
        <v>48</v>
      </c>
      <c r="D1344">
        <v>106572</v>
      </c>
    </row>
    <row r="1345" spans="1:4" x14ac:dyDescent="0.35">
      <c r="A1345" t="s">
        <v>66</v>
      </c>
      <c r="B1345">
        <v>2007</v>
      </c>
      <c r="C1345" t="s">
        <v>49</v>
      </c>
      <c r="D1345">
        <v>125760</v>
      </c>
    </row>
    <row r="1346" spans="1:4" x14ac:dyDescent="0.35">
      <c r="A1346" t="s">
        <v>66</v>
      </c>
      <c r="B1346">
        <v>2007</v>
      </c>
      <c r="C1346" t="s">
        <v>50</v>
      </c>
      <c r="D1346">
        <v>138033</v>
      </c>
    </row>
    <row r="1347" spans="1:4" x14ac:dyDescent="0.35">
      <c r="A1347" t="s">
        <v>66</v>
      </c>
      <c r="B1347">
        <v>2007</v>
      </c>
      <c r="C1347" t="s">
        <v>47</v>
      </c>
      <c r="D1347">
        <v>118592</v>
      </c>
    </row>
    <row r="1348" spans="1:4" x14ac:dyDescent="0.35">
      <c r="A1348" t="s">
        <v>66</v>
      </c>
      <c r="B1348">
        <v>2007</v>
      </c>
      <c r="C1348" t="s">
        <v>48</v>
      </c>
      <c r="D1348">
        <v>156622</v>
      </c>
    </row>
    <row r="1349" spans="1:4" x14ac:dyDescent="0.35">
      <c r="A1349" t="s">
        <v>66</v>
      </c>
      <c r="B1349">
        <v>2006</v>
      </c>
      <c r="C1349" t="s">
        <v>49</v>
      </c>
      <c r="D1349">
        <v>141484</v>
      </c>
    </row>
    <row r="1350" spans="1:4" x14ac:dyDescent="0.35">
      <c r="A1350" t="s">
        <v>66</v>
      </c>
      <c r="B1350">
        <v>2006</v>
      </c>
      <c r="C1350" t="s">
        <v>50</v>
      </c>
      <c r="D1350">
        <v>91803</v>
      </c>
    </row>
    <row r="1351" spans="1:4" x14ac:dyDescent="0.35">
      <c r="A1351" t="s">
        <v>66</v>
      </c>
      <c r="B1351">
        <v>2006</v>
      </c>
      <c r="C1351" t="s">
        <v>47</v>
      </c>
      <c r="D1351">
        <v>73469</v>
      </c>
    </row>
    <row r="1352" spans="1:4" x14ac:dyDescent="0.35">
      <c r="A1352" t="s">
        <v>66</v>
      </c>
      <c r="B1352">
        <v>2006</v>
      </c>
      <c r="C1352" t="s">
        <v>48</v>
      </c>
      <c r="D1352">
        <v>62743</v>
      </c>
    </row>
    <row r="1353" spans="1:4" x14ac:dyDescent="0.35">
      <c r="A1353" t="s">
        <v>67</v>
      </c>
      <c r="B1353">
        <v>2024</v>
      </c>
      <c r="C1353" t="s">
        <v>47</v>
      </c>
      <c r="D1353">
        <v>0</v>
      </c>
    </row>
    <row r="1354" spans="1:4" x14ac:dyDescent="0.35">
      <c r="A1354" t="s">
        <v>67</v>
      </c>
      <c r="B1354">
        <v>2024</v>
      </c>
      <c r="C1354" t="s">
        <v>48</v>
      </c>
      <c r="D1354">
        <v>0</v>
      </c>
    </row>
    <row r="1355" spans="1:4" x14ac:dyDescent="0.35">
      <c r="A1355" t="s">
        <v>67</v>
      </c>
      <c r="B1355">
        <v>2023</v>
      </c>
      <c r="C1355" t="s">
        <v>49</v>
      </c>
      <c r="D1355">
        <v>0</v>
      </c>
    </row>
    <row r="1356" spans="1:4" x14ac:dyDescent="0.35">
      <c r="A1356" t="s">
        <v>67</v>
      </c>
      <c r="B1356">
        <v>2023</v>
      </c>
      <c r="C1356" t="s">
        <v>50</v>
      </c>
      <c r="D1356">
        <v>0.44</v>
      </c>
    </row>
    <row r="1357" spans="1:4" x14ac:dyDescent="0.35">
      <c r="A1357" t="s">
        <v>67</v>
      </c>
      <c r="B1357">
        <v>2023</v>
      </c>
      <c r="C1357" t="s">
        <v>47</v>
      </c>
      <c r="D1357">
        <v>0.70299999999999996</v>
      </c>
    </row>
    <row r="1358" spans="1:4" x14ac:dyDescent="0.35">
      <c r="A1358" t="s">
        <v>68</v>
      </c>
      <c r="B1358">
        <v>2024</v>
      </c>
      <c r="C1358" t="s">
        <v>47</v>
      </c>
      <c r="D1358">
        <v>11426.195091200008</v>
      </c>
    </row>
    <row r="1359" spans="1:4" x14ac:dyDescent="0.35">
      <c r="A1359" t="s">
        <v>68</v>
      </c>
      <c r="B1359">
        <v>2024</v>
      </c>
      <c r="C1359" t="s">
        <v>48</v>
      </c>
      <c r="D1359">
        <v>10655.289609549991</v>
      </c>
    </row>
    <row r="1360" spans="1:4" x14ac:dyDescent="0.35">
      <c r="A1360" t="s">
        <v>68</v>
      </c>
      <c r="B1360">
        <v>2023</v>
      </c>
      <c r="C1360" t="s">
        <v>49</v>
      </c>
      <c r="D1360">
        <v>8706.9259999999995</v>
      </c>
    </row>
    <row r="1361" spans="1:4" x14ac:dyDescent="0.35">
      <c r="A1361" t="s">
        <v>68</v>
      </c>
      <c r="B1361">
        <v>2023</v>
      </c>
      <c r="C1361" t="s">
        <v>50</v>
      </c>
      <c r="D1361">
        <v>12277.35734300002</v>
      </c>
    </row>
    <row r="1362" spans="1:4" x14ac:dyDescent="0.35">
      <c r="A1362" t="s">
        <v>68</v>
      </c>
      <c r="B1362">
        <v>2023</v>
      </c>
      <c r="C1362" t="s">
        <v>47</v>
      </c>
      <c r="D1362">
        <v>5748.902</v>
      </c>
    </row>
    <row r="1363" spans="1:4" x14ac:dyDescent="0.35">
      <c r="A1363" t="s">
        <v>68</v>
      </c>
      <c r="B1363">
        <v>2023</v>
      </c>
      <c r="C1363" t="s">
        <v>48</v>
      </c>
      <c r="D1363">
        <v>6915.1639999999998</v>
      </c>
    </row>
    <row r="1364" spans="1:4" x14ac:dyDescent="0.35">
      <c r="A1364" t="s">
        <v>68</v>
      </c>
      <c r="B1364">
        <v>2022</v>
      </c>
      <c r="C1364" t="s">
        <v>49</v>
      </c>
      <c r="D1364">
        <v>5311.35</v>
      </c>
    </row>
    <row r="1365" spans="1:4" x14ac:dyDescent="0.35">
      <c r="A1365" t="s">
        <v>68</v>
      </c>
      <c r="B1365">
        <v>2022</v>
      </c>
      <c r="C1365" t="s">
        <v>50</v>
      </c>
      <c r="D1365">
        <v>8923.5499999999993</v>
      </c>
    </row>
    <row r="1366" spans="1:4" x14ac:dyDescent="0.35">
      <c r="A1366" t="s">
        <v>68</v>
      </c>
      <c r="B1366">
        <v>2022</v>
      </c>
      <c r="C1366" t="s">
        <v>47</v>
      </c>
      <c r="D1366">
        <v>5129.1499999999996</v>
      </c>
    </row>
    <row r="1367" spans="1:4" x14ac:dyDescent="0.35">
      <c r="A1367" t="s">
        <v>68</v>
      </c>
      <c r="B1367">
        <v>2022</v>
      </c>
      <c r="C1367" t="s">
        <v>48</v>
      </c>
      <c r="D1367">
        <v>1981.2</v>
      </c>
    </row>
    <row r="1368" spans="1:4" x14ac:dyDescent="0.35">
      <c r="A1368" t="s">
        <v>68</v>
      </c>
      <c r="B1368">
        <v>2021</v>
      </c>
      <c r="C1368" t="s">
        <v>49</v>
      </c>
      <c r="D1368">
        <v>4335.05</v>
      </c>
    </row>
    <row r="1369" spans="1:4" x14ac:dyDescent="0.35">
      <c r="A1369" t="s">
        <v>68</v>
      </c>
      <c r="B1369">
        <v>2021</v>
      </c>
      <c r="C1369" t="s">
        <v>50</v>
      </c>
      <c r="D1369">
        <v>4421.9759999999997</v>
      </c>
    </row>
    <row r="1370" spans="1:4" x14ac:dyDescent="0.35">
      <c r="A1370" t="s">
        <v>68</v>
      </c>
      <c r="B1370">
        <v>2021</v>
      </c>
      <c r="C1370" t="s">
        <v>47</v>
      </c>
      <c r="D1370">
        <v>7691.6350000000002</v>
      </c>
    </row>
    <row r="1371" spans="1:4" x14ac:dyDescent="0.35">
      <c r="A1371" t="s">
        <v>68</v>
      </c>
      <c r="B1371">
        <v>2021</v>
      </c>
      <c r="C1371" t="s">
        <v>48</v>
      </c>
      <c r="D1371">
        <v>1772.95</v>
      </c>
    </row>
    <row r="1372" spans="1:4" x14ac:dyDescent="0.35">
      <c r="A1372" t="s">
        <v>68</v>
      </c>
      <c r="B1372">
        <v>2020</v>
      </c>
      <c r="C1372" t="s">
        <v>49</v>
      </c>
      <c r="D1372">
        <v>4137.5450000000001</v>
      </c>
    </row>
    <row r="1373" spans="1:4" x14ac:dyDescent="0.35">
      <c r="A1373" t="s">
        <v>68</v>
      </c>
      <c r="B1373">
        <v>2020</v>
      </c>
      <c r="C1373" t="s">
        <v>50</v>
      </c>
      <c r="D1373">
        <v>3764.54</v>
      </c>
    </row>
    <row r="1374" spans="1:4" x14ac:dyDescent="0.35">
      <c r="A1374" t="s">
        <v>68</v>
      </c>
      <c r="B1374">
        <v>2020</v>
      </c>
      <c r="C1374" t="s">
        <v>47</v>
      </c>
      <c r="D1374">
        <v>3929.2750000000001</v>
      </c>
    </row>
    <row r="1375" spans="1:4" x14ac:dyDescent="0.35">
      <c r="A1375" t="s">
        <v>68</v>
      </c>
      <c r="B1375">
        <v>2020</v>
      </c>
      <c r="C1375" t="s">
        <v>48</v>
      </c>
      <c r="D1375">
        <v>4686.91</v>
      </c>
    </row>
    <row r="1376" spans="1:4" x14ac:dyDescent="0.35">
      <c r="A1376" t="s">
        <v>68</v>
      </c>
      <c r="B1376">
        <v>2019</v>
      </c>
      <c r="C1376" t="s">
        <v>49</v>
      </c>
      <c r="D1376">
        <v>6063.74</v>
      </c>
    </row>
    <row r="1377" spans="1:4" x14ac:dyDescent="0.35">
      <c r="A1377" t="s">
        <v>68</v>
      </c>
      <c r="B1377">
        <v>2019</v>
      </c>
      <c r="C1377" t="s">
        <v>50</v>
      </c>
      <c r="D1377">
        <v>3033.6950000000002</v>
      </c>
    </row>
    <row r="1378" spans="1:4" x14ac:dyDescent="0.35">
      <c r="A1378" t="s">
        <v>68</v>
      </c>
      <c r="B1378">
        <v>2019</v>
      </c>
      <c r="C1378" t="s">
        <v>47</v>
      </c>
      <c r="D1378">
        <v>1604.67</v>
      </c>
    </row>
    <row r="1379" spans="1:4" x14ac:dyDescent="0.35">
      <c r="A1379" t="s">
        <v>68</v>
      </c>
      <c r="B1379">
        <v>2019</v>
      </c>
      <c r="C1379" t="s">
        <v>48</v>
      </c>
      <c r="D1379">
        <v>5465.12</v>
      </c>
    </row>
    <row r="1380" spans="1:4" x14ac:dyDescent="0.35">
      <c r="A1380" t="s">
        <v>68</v>
      </c>
      <c r="B1380">
        <v>2018</v>
      </c>
      <c r="C1380" t="s">
        <v>49</v>
      </c>
      <c r="D1380">
        <v>10378.825000000001</v>
      </c>
    </row>
    <row r="1381" spans="1:4" x14ac:dyDescent="0.35">
      <c r="A1381" t="s">
        <v>68</v>
      </c>
      <c r="B1381">
        <v>2018</v>
      </c>
      <c r="C1381" t="s">
        <v>50</v>
      </c>
      <c r="D1381">
        <v>9332.5649999999987</v>
      </c>
    </row>
    <row r="1382" spans="1:4" x14ac:dyDescent="0.35">
      <c r="A1382" t="s">
        <v>68</v>
      </c>
      <c r="B1382">
        <v>2018</v>
      </c>
      <c r="C1382" t="s">
        <v>47</v>
      </c>
      <c r="D1382">
        <v>9983.3169999999991</v>
      </c>
    </row>
    <row r="1383" spans="1:4" x14ac:dyDescent="0.35">
      <c r="A1383" t="s">
        <v>68</v>
      </c>
      <c r="B1383">
        <v>2018</v>
      </c>
      <c r="C1383" t="s">
        <v>48</v>
      </c>
      <c r="D1383">
        <v>5088.4449999999997</v>
      </c>
    </row>
    <row r="1384" spans="1:4" x14ac:dyDescent="0.35">
      <c r="A1384" t="s">
        <v>68</v>
      </c>
      <c r="B1384">
        <v>2017</v>
      </c>
      <c r="C1384" t="s">
        <v>49</v>
      </c>
      <c r="D1384">
        <v>3818.165</v>
      </c>
    </row>
    <row r="1385" spans="1:4" x14ac:dyDescent="0.35">
      <c r="A1385" t="s">
        <v>68</v>
      </c>
      <c r="B1385">
        <v>2017</v>
      </c>
      <c r="C1385" t="s">
        <v>50</v>
      </c>
      <c r="D1385">
        <v>2717.5950000000003</v>
      </c>
    </row>
    <row r="1386" spans="1:4" x14ac:dyDescent="0.35">
      <c r="A1386" t="s">
        <v>68</v>
      </c>
      <c r="B1386">
        <v>2017</v>
      </c>
      <c r="C1386" t="s">
        <v>47</v>
      </c>
      <c r="D1386">
        <v>1588.5050000000001</v>
      </c>
    </row>
    <row r="1387" spans="1:4" x14ac:dyDescent="0.35">
      <c r="A1387" t="s">
        <v>68</v>
      </c>
      <c r="B1387">
        <v>2017</v>
      </c>
      <c r="C1387" t="s">
        <v>48</v>
      </c>
      <c r="D1387">
        <v>1438.0799999999997</v>
      </c>
    </row>
    <row r="1388" spans="1:4" x14ac:dyDescent="0.35">
      <c r="A1388" t="s">
        <v>68</v>
      </c>
      <c r="B1388">
        <v>2016</v>
      </c>
      <c r="C1388" t="s">
        <v>49</v>
      </c>
      <c r="D1388">
        <v>7230.89</v>
      </c>
    </row>
    <row r="1389" spans="1:4" x14ac:dyDescent="0.35">
      <c r="A1389" t="s">
        <v>68</v>
      </c>
      <c r="B1389">
        <v>2016</v>
      </c>
      <c r="C1389" t="s">
        <v>50</v>
      </c>
      <c r="D1389">
        <v>9298.08</v>
      </c>
    </row>
    <row r="1390" spans="1:4" x14ac:dyDescent="0.35">
      <c r="A1390" t="s">
        <v>68</v>
      </c>
      <c r="B1390">
        <v>2016</v>
      </c>
      <c r="C1390" t="s">
        <v>47</v>
      </c>
      <c r="D1390">
        <v>9981.25</v>
      </c>
    </row>
    <row r="1391" spans="1:4" x14ac:dyDescent="0.35">
      <c r="A1391" t="s">
        <v>68</v>
      </c>
      <c r="B1391">
        <v>2016</v>
      </c>
      <c r="C1391" t="s">
        <v>48</v>
      </c>
      <c r="D1391">
        <v>10446</v>
      </c>
    </row>
    <row r="1392" spans="1:4" x14ac:dyDescent="0.35">
      <c r="A1392" t="s">
        <v>68</v>
      </c>
      <c r="B1392">
        <v>2015</v>
      </c>
      <c r="C1392" t="s">
        <v>49</v>
      </c>
      <c r="D1392">
        <v>10549.699999999999</v>
      </c>
    </row>
    <row r="1393" spans="1:4" x14ac:dyDescent="0.35">
      <c r="A1393" t="s">
        <v>68</v>
      </c>
      <c r="B1393">
        <v>2015</v>
      </c>
      <c r="C1393" t="s">
        <v>50</v>
      </c>
      <c r="D1393">
        <v>11411.2</v>
      </c>
    </row>
    <row r="1394" spans="1:4" x14ac:dyDescent="0.35">
      <c r="A1394" t="s">
        <v>68</v>
      </c>
      <c r="B1394">
        <v>2015</v>
      </c>
      <c r="C1394" t="s">
        <v>47</v>
      </c>
      <c r="D1394">
        <v>11481.387096774193</v>
      </c>
    </row>
    <row r="1395" spans="1:4" x14ac:dyDescent="0.35">
      <c r="A1395" t="s">
        <v>68</v>
      </c>
      <c r="B1395">
        <v>2015</v>
      </c>
      <c r="C1395" t="s">
        <v>48</v>
      </c>
      <c r="D1395">
        <v>11254.1</v>
      </c>
    </row>
    <row r="1396" spans="1:4" x14ac:dyDescent="0.35">
      <c r="A1396" t="s">
        <v>68</v>
      </c>
      <c r="B1396">
        <v>2014</v>
      </c>
      <c r="C1396" t="s">
        <v>49</v>
      </c>
      <c r="D1396">
        <v>9302.4</v>
      </c>
    </row>
    <row r="1397" spans="1:4" x14ac:dyDescent="0.35">
      <c r="A1397" t="s">
        <v>68</v>
      </c>
      <c r="B1397">
        <v>2014</v>
      </c>
      <c r="C1397" t="s">
        <v>50</v>
      </c>
      <c r="D1397">
        <v>6356.8</v>
      </c>
    </row>
    <row r="1398" spans="1:4" x14ac:dyDescent="0.35">
      <c r="A1398" t="s">
        <v>68</v>
      </c>
      <c r="B1398">
        <v>2014</v>
      </c>
      <c r="C1398" t="s">
        <v>47</v>
      </c>
      <c r="D1398">
        <v>5174</v>
      </c>
    </row>
    <row r="1399" spans="1:4" x14ac:dyDescent="0.35">
      <c r="A1399" t="s">
        <v>68</v>
      </c>
      <c r="B1399">
        <v>2014</v>
      </c>
      <c r="C1399" t="s">
        <v>48</v>
      </c>
      <c r="D1399">
        <v>8179.15</v>
      </c>
    </row>
    <row r="1400" spans="1:4" x14ac:dyDescent="0.35">
      <c r="A1400" t="s">
        <v>68</v>
      </c>
      <c r="B1400">
        <v>2013</v>
      </c>
      <c r="C1400" t="s">
        <v>49</v>
      </c>
      <c r="D1400">
        <v>13190.699999999999</v>
      </c>
    </row>
    <row r="1401" spans="1:4" x14ac:dyDescent="0.35">
      <c r="A1401" t="s">
        <v>68</v>
      </c>
      <c r="B1401">
        <v>2013</v>
      </c>
      <c r="C1401" t="s">
        <v>50</v>
      </c>
      <c r="D1401">
        <v>10693.699999999999</v>
      </c>
    </row>
    <row r="1402" spans="1:4" x14ac:dyDescent="0.35">
      <c r="A1402" t="s">
        <v>68</v>
      </c>
      <c r="B1402">
        <v>2013</v>
      </c>
      <c r="C1402" t="s">
        <v>47</v>
      </c>
      <c r="D1402">
        <v>10262.75</v>
      </c>
    </row>
    <row r="1403" spans="1:4" x14ac:dyDescent="0.35">
      <c r="A1403" t="s">
        <v>68</v>
      </c>
      <c r="B1403">
        <v>2013</v>
      </c>
      <c r="C1403" t="s">
        <v>48</v>
      </c>
      <c r="D1403">
        <v>8747.9499999999989</v>
      </c>
    </row>
    <row r="1404" spans="1:4" x14ac:dyDescent="0.35">
      <c r="A1404" t="s">
        <v>68</v>
      </c>
      <c r="B1404">
        <v>2012</v>
      </c>
      <c r="C1404" t="s">
        <v>49</v>
      </c>
      <c r="D1404">
        <v>5644.85</v>
      </c>
    </row>
    <row r="1405" spans="1:4" x14ac:dyDescent="0.35">
      <c r="A1405" t="s">
        <v>68</v>
      </c>
      <c r="B1405">
        <v>2012</v>
      </c>
      <c r="C1405" t="s">
        <v>50</v>
      </c>
      <c r="D1405">
        <v>5712.3</v>
      </c>
    </row>
    <row r="1406" spans="1:4" x14ac:dyDescent="0.35">
      <c r="A1406" t="s">
        <v>68</v>
      </c>
      <c r="B1406">
        <v>2012</v>
      </c>
      <c r="C1406" t="s">
        <v>47</v>
      </c>
      <c r="D1406">
        <v>6348</v>
      </c>
    </row>
    <row r="1407" spans="1:4" x14ac:dyDescent="0.35">
      <c r="A1407" t="s">
        <v>68</v>
      </c>
      <c r="B1407">
        <v>2012</v>
      </c>
      <c r="C1407" t="s">
        <v>48</v>
      </c>
      <c r="D1407">
        <v>13810.45</v>
      </c>
    </row>
    <row r="1408" spans="1:4" x14ac:dyDescent="0.35">
      <c r="A1408" t="s">
        <v>68</v>
      </c>
      <c r="B1408">
        <v>2011</v>
      </c>
      <c r="C1408" t="s">
        <v>49</v>
      </c>
      <c r="D1408">
        <v>10425.950000000001</v>
      </c>
    </row>
    <row r="1409" spans="1:4" x14ac:dyDescent="0.35">
      <c r="A1409" t="s">
        <v>68</v>
      </c>
      <c r="B1409">
        <v>2011</v>
      </c>
      <c r="C1409" t="s">
        <v>50</v>
      </c>
      <c r="D1409">
        <v>10630.3</v>
      </c>
    </row>
    <row r="1410" spans="1:4" x14ac:dyDescent="0.35">
      <c r="A1410" t="s">
        <v>68</v>
      </c>
      <c r="B1410">
        <v>2011</v>
      </c>
      <c r="C1410" t="s">
        <v>47</v>
      </c>
      <c r="D1410">
        <v>7806.5</v>
      </c>
    </row>
    <row r="1411" spans="1:4" x14ac:dyDescent="0.35">
      <c r="A1411" t="s">
        <v>68</v>
      </c>
      <c r="B1411">
        <v>2011</v>
      </c>
      <c r="C1411" t="s">
        <v>48</v>
      </c>
      <c r="D1411">
        <v>6967.1</v>
      </c>
    </row>
    <row r="1412" spans="1:4" x14ac:dyDescent="0.35">
      <c r="A1412" t="s">
        <v>68</v>
      </c>
      <c r="B1412">
        <v>2010</v>
      </c>
      <c r="C1412" t="s">
        <v>49</v>
      </c>
      <c r="D1412">
        <v>7180.6</v>
      </c>
    </row>
    <row r="1413" spans="1:4" x14ac:dyDescent="0.35">
      <c r="A1413" t="s">
        <v>68</v>
      </c>
      <c r="B1413">
        <v>2010</v>
      </c>
      <c r="C1413" t="s">
        <v>50</v>
      </c>
      <c r="D1413">
        <v>7828.2</v>
      </c>
    </row>
    <row r="1414" spans="1:4" x14ac:dyDescent="0.35">
      <c r="A1414" t="s">
        <v>68</v>
      </c>
      <c r="B1414">
        <v>2010</v>
      </c>
      <c r="C1414" t="s">
        <v>47</v>
      </c>
      <c r="D1414">
        <v>7059.7</v>
      </c>
    </row>
    <row r="1415" spans="1:4" x14ac:dyDescent="0.35">
      <c r="A1415" t="s">
        <v>68</v>
      </c>
      <c r="B1415">
        <v>2010</v>
      </c>
      <c r="C1415" t="s">
        <v>48</v>
      </c>
      <c r="D1415">
        <v>7142.8</v>
      </c>
    </row>
    <row r="1416" spans="1:4" x14ac:dyDescent="0.35">
      <c r="A1416" t="s">
        <v>68</v>
      </c>
      <c r="B1416">
        <v>2009</v>
      </c>
      <c r="C1416" t="s">
        <v>49</v>
      </c>
      <c r="D1416">
        <v>6834.2560000000003</v>
      </c>
    </row>
    <row r="1417" spans="1:4" x14ac:dyDescent="0.35">
      <c r="A1417" t="s">
        <v>68</v>
      </c>
      <c r="B1417">
        <v>2009</v>
      </c>
      <c r="C1417" t="s">
        <v>50</v>
      </c>
      <c r="D1417">
        <v>5254.634</v>
      </c>
    </row>
    <row r="1418" spans="1:4" x14ac:dyDescent="0.35">
      <c r="A1418" t="s">
        <v>68</v>
      </c>
      <c r="B1418">
        <v>2009</v>
      </c>
      <c r="C1418" t="s">
        <v>47</v>
      </c>
      <c r="D1418">
        <v>6363.1880000000001</v>
      </c>
    </row>
    <row r="1419" spans="1:4" x14ac:dyDescent="0.35">
      <c r="A1419" t="s">
        <v>68</v>
      </c>
      <c r="B1419">
        <v>2009</v>
      </c>
      <c r="C1419" t="s">
        <v>48</v>
      </c>
      <c r="D1419">
        <v>6610.54</v>
      </c>
    </row>
    <row r="1420" spans="1:4" x14ac:dyDescent="0.35">
      <c r="A1420" t="s">
        <v>68</v>
      </c>
      <c r="B1420">
        <v>2008</v>
      </c>
      <c r="C1420" t="s">
        <v>49</v>
      </c>
      <c r="D1420">
        <v>7079.0720000000001</v>
      </c>
    </row>
    <row r="1421" spans="1:4" x14ac:dyDescent="0.35">
      <c r="A1421" t="s">
        <v>68</v>
      </c>
      <c r="B1421">
        <v>2008</v>
      </c>
      <c r="C1421" t="s">
        <v>50</v>
      </c>
      <c r="D1421">
        <v>6505</v>
      </c>
    </row>
    <row r="1422" spans="1:4" x14ac:dyDescent="0.35">
      <c r="A1422" t="s">
        <v>68</v>
      </c>
      <c r="B1422">
        <v>2008</v>
      </c>
      <c r="C1422" t="s">
        <v>47</v>
      </c>
      <c r="D1422">
        <v>17887.8</v>
      </c>
    </row>
    <row r="1423" spans="1:4" x14ac:dyDescent="0.35">
      <c r="A1423" t="s">
        <v>68</v>
      </c>
      <c r="B1423">
        <v>2008</v>
      </c>
      <c r="C1423" t="s">
        <v>48</v>
      </c>
      <c r="D1423">
        <v>9450.2639999999992</v>
      </c>
    </row>
    <row r="1424" spans="1:4" x14ac:dyDescent="0.35">
      <c r="A1424" t="s">
        <v>68</v>
      </c>
      <c r="B1424">
        <v>2007</v>
      </c>
      <c r="C1424" t="s">
        <v>49</v>
      </c>
      <c r="D1424">
        <v>7578</v>
      </c>
    </row>
    <row r="1425" spans="1:4" x14ac:dyDescent="0.35">
      <c r="A1425" t="s">
        <v>68</v>
      </c>
      <c r="B1425">
        <v>2007</v>
      </c>
      <c r="C1425" t="s">
        <v>50</v>
      </c>
      <c r="D1425">
        <v>11474.32</v>
      </c>
    </row>
    <row r="1426" spans="1:4" x14ac:dyDescent="0.35">
      <c r="A1426" t="s">
        <v>68</v>
      </c>
      <c r="B1426">
        <v>2007</v>
      </c>
      <c r="C1426" t="s">
        <v>47</v>
      </c>
      <c r="D1426">
        <v>20830</v>
      </c>
    </row>
    <row r="1427" spans="1:4" x14ac:dyDescent="0.35">
      <c r="A1427" t="s">
        <v>68</v>
      </c>
      <c r="B1427">
        <v>2007</v>
      </c>
      <c r="C1427" t="s">
        <v>48</v>
      </c>
      <c r="D1427">
        <v>18402</v>
      </c>
    </row>
    <row r="1428" spans="1:4" x14ac:dyDescent="0.35">
      <c r="A1428" t="s">
        <v>68</v>
      </c>
      <c r="B1428">
        <v>2006</v>
      </c>
      <c r="C1428" t="s">
        <v>49</v>
      </c>
      <c r="D1428">
        <v>17397</v>
      </c>
    </row>
    <row r="1429" spans="1:4" x14ac:dyDescent="0.35">
      <c r="A1429" t="s">
        <v>68</v>
      </c>
      <c r="B1429">
        <v>2006</v>
      </c>
      <c r="C1429" t="s">
        <v>50</v>
      </c>
      <c r="D1429">
        <v>16848</v>
      </c>
    </row>
    <row r="1430" spans="1:4" x14ac:dyDescent="0.35">
      <c r="A1430" t="s">
        <v>68</v>
      </c>
      <c r="B1430">
        <v>2006</v>
      </c>
      <c r="C1430" t="s">
        <v>47</v>
      </c>
      <c r="D1430">
        <v>6452</v>
      </c>
    </row>
    <row r="1431" spans="1:4" x14ac:dyDescent="0.35">
      <c r="A1431" t="s">
        <v>68</v>
      </c>
      <c r="B1431">
        <v>2006</v>
      </c>
      <c r="C1431" t="s">
        <v>48</v>
      </c>
      <c r="D1431">
        <v>6031</v>
      </c>
    </row>
    <row r="1432" spans="1:4" x14ac:dyDescent="0.35">
      <c r="A1432" t="s">
        <v>69</v>
      </c>
      <c r="B1432">
        <v>2024</v>
      </c>
      <c r="C1432" t="s">
        <v>47</v>
      </c>
      <c r="D1432">
        <v>1881.1595</v>
      </c>
    </row>
    <row r="1433" spans="1:4" x14ac:dyDescent="0.35">
      <c r="A1433" t="s">
        <v>69</v>
      </c>
      <c r="B1433">
        <v>2024</v>
      </c>
      <c r="C1433" t="s">
        <v>48</v>
      </c>
      <c r="D1433">
        <v>1828.9081000000001</v>
      </c>
    </row>
    <row r="1434" spans="1:4" x14ac:dyDescent="0.35">
      <c r="A1434" t="s">
        <v>69</v>
      </c>
      <c r="B1434">
        <v>2023</v>
      </c>
      <c r="C1434" t="s">
        <v>49</v>
      </c>
      <c r="D1434">
        <v>1894.1360000000002</v>
      </c>
    </row>
    <row r="1435" spans="1:4" x14ac:dyDescent="0.35">
      <c r="A1435" t="s">
        <v>69</v>
      </c>
      <c r="B1435">
        <v>2023</v>
      </c>
      <c r="C1435" t="s">
        <v>50</v>
      </c>
      <c r="D1435">
        <v>1877.7348</v>
      </c>
    </row>
    <row r="1436" spans="1:4" x14ac:dyDescent="0.35">
      <c r="A1436" t="s">
        <v>69</v>
      </c>
      <c r="B1436">
        <v>2023</v>
      </c>
      <c r="C1436" t="s">
        <v>47</v>
      </c>
      <c r="D1436">
        <v>1967.3820000000001</v>
      </c>
    </row>
    <row r="1437" spans="1:4" x14ac:dyDescent="0.35">
      <c r="A1437" t="s">
        <v>69</v>
      </c>
      <c r="B1437">
        <v>2023</v>
      </c>
      <c r="C1437" t="s">
        <v>48</v>
      </c>
      <c r="D1437">
        <v>1837.2466999999997</v>
      </c>
    </row>
    <row r="1438" spans="1:4" x14ac:dyDescent="0.35">
      <c r="A1438" t="s">
        <v>69</v>
      </c>
      <c r="B1438">
        <v>2022</v>
      </c>
      <c r="C1438" t="s">
        <v>49</v>
      </c>
      <c r="D1438">
        <v>1885.1761000000001</v>
      </c>
    </row>
    <row r="1439" spans="1:4" x14ac:dyDescent="0.35">
      <c r="A1439" t="s">
        <v>69</v>
      </c>
      <c r="B1439">
        <v>2022</v>
      </c>
      <c r="C1439" t="s">
        <v>50</v>
      </c>
      <c r="D1439">
        <v>1674.5880999999999</v>
      </c>
    </row>
    <row r="1440" spans="1:4" x14ac:dyDescent="0.35">
      <c r="A1440" t="s">
        <v>69</v>
      </c>
      <c r="B1440">
        <v>2022</v>
      </c>
      <c r="C1440" t="s">
        <v>47</v>
      </c>
      <c r="D1440">
        <v>1717.1369000000002</v>
      </c>
    </row>
    <row r="1441" spans="1:4" x14ac:dyDescent="0.35">
      <c r="A1441" t="s">
        <v>69</v>
      </c>
      <c r="B1441">
        <v>2022</v>
      </c>
      <c r="C1441" t="s">
        <v>48</v>
      </c>
      <c r="D1441">
        <v>1510.857</v>
      </c>
    </row>
    <row r="1442" spans="1:4" x14ac:dyDescent="0.35">
      <c r="A1442" t="s">
        <v>69</v>
      </c>
      <c r="B1442">
        <v>2021</v>
      </c>
      <c r="C1442" t="s">
        <v>49</v>
      </c>
      <c r="D1442">
        <v>1573.6068</v>
      </c>
    </row>
    <row r="1443" spans="1:4" x14ac:dyDescent="0.35">
      <c r="A1443" t="s">
        <v>69</v>
      </c>
      <c r="B1443">
        <v>2021</v>
      </c>
      <c r="C1443" t="s">
        <v>50</v>
      </c>
      <c r="D1443">
        <v>1440.7070000000003</v>
      </c>
    </row>
    <row r="1444" spans="1:4" x14ac:dyDescent="0.35">
      <c r="A1444" t="s">
        <v>69</v>
      </c>
      <c r="B1444">
        <v>2021</v>
      </c>
      <c r="C1444" t="s">
        <v>47</v>
      </c>
      <c r="D1444">
        <v>1425.441</v>
      </c>
    </row>
    <row r="1445" spans="1:4" x14ac:dyDescent="0.35">
      <c r="A1445" t="s">
        <v>69</v>
      </c>
      <c r="B1445">
        <v>2021</v>
      </c>
      <c r="C1445" t="s">
        <v>48</v>
      </c>
      <c r="D1445">
        <v>1212.0640000000001</v>
      </c>
    </row>
    <row r="1446" spans="1:4" x14ac:dyDescent="0.35">
      <c r="A1446" t="s">
        <v>69</v>
      </c>
      <c r="B1446">
        <v>2020</v>
      </c>
      <c r="C1446" t="s">
        <v>49</v>
      </c>
      <c r="D1446">
        <v>1270.383</v>
      </c>
    </row>
    <row r="1447" spans="1:4" x14ac:dyDescent="0.35">
      <c r="A1447" t="s">
        <v>69</v>
      </c>
      <c r="B1447">
        <v>2020</v>
      </c>
      <c r="C1447" t="s">
        <v>50</v>
      </c>
      <c r="D1447">
        <v>1077.7260000000001</v>
      </c>
    </row>
    <row r="1448" spans="1:4" x14ac:dyDescent="0.35">
      <c r="A1448" t="s">
        <v>69</v>
      </c>
      <c r="B1448">
        <v>2020</v>
      </c>
      <c r="C1448" t="s">
        <v>47</v>
      </c>
      <c r="D1448">
        <v>1346.1790000000001</v>
      </c>
    </row>
    <row r="1449" spans="1:4" x14ac:dyDescent="0.35">
      <c r="A1449" t="s">
        <v>69</v>
      </c>
      <c r="B1449">
        <v>2020</v>
      </c>
      <c r="C1449" t="s">
        <v>48</v>
      </c>
      <c r="D1449">
        <v>1218.1251600000001</v>
      </c>
    </row>
    <row r="1450" spans="1:4" x14ac:dyDescent="0.35">
      <c r="A1450" t="s">
        <v>69</v>
      </c>
      <c r="B1450">
        <v>2019</v>
      </c>
      <c r="C1450" t="s">
        <v>49</v>
      </c>
      <c r="D1450">
        <v>1142.7226308564525</v>
      </c>
    </row>
    <row r="1451" spans="1:4" x14ac:dyDescent="0.35">
      <c r="A1451" t="s">
        <v>69</v>
      </c>
      <c r="B1451">
        <v>2019</v>
      </c>
      <c r="C1451" t="s">
        <v>50</v>
      </c>
      <c r="D1451">
        <v>1111.028</v>
      </c>
    </row>
    <row r="1452" spans="1:4" x14ac:dyDescent="0.35">
      <c r="A1452" t="s">
        <v>69</v>
      </c>
      <c r="B1452">
        <v>2019</v>
      </c>
      <c r="C1452" t="s">
        <v>47</v>
      </c>
      <c r="D1452">
        <v>1053.3028900000002</v>
      </c>
    </row>
    <row r="1453" spans="1:4" x14ac:dyDescent="0.35">
      <c r="A1453" t="s">
        <v>69</v>
      </c>
      <c r="B1453">
        <v>2019</v>
      </c>
      <c r="C1453" t="s">
        <v>48</v>
      </c>
      <c r="D1453">
        <v>996.55570000000012</v>
      </c>
    </row>
    <row r="1454" spans="1:4" x14ac:dyDescent="0.35">
      <c r="A1454" t="s">
        <v>69</v>
      </c>
      <c r="B1454">
        <v>2018</v>
      </c>
      <c r="C1454" t="s">
        <v>49</v>
      </c>
      <c r="D1454">
        <v>1121.3440000000001</v>
      </c>
    </row>
    <row r="1455" spans="1:4" x14ac:dyDescent="0.35">
      <c r="A1455" t="s">
        <v>69</v>
      </c>
      <c r="B1455">
        <v>2018</v>
      </c>
      <c r="C1455" t="s">
        <v>50</v>
      </c>
      <c r="D1455">
        <v>979.78129999999999</v>
      </c>
    </row>
    <row r="1456" spans="1:4" x14ac:dyDescent="0.35">
      <c r="A1456" t="s">
        <v>69</v>
      </c>
      <c r="B1456">
        <v>2018</v>
      </c>
      <c r="C1456" t="s">
        <v>47</v>
      </c>
      <c r="D1456">
        <v>1070.059</v>
      </c>
    </row>
    <row r="1457" spans="1:4" x14ac:dyDescent="0.35">
      <c r="A1457" t="s">
        <v>69</v>
      </c>
      <c r="B1457">
        <v>2018</v>
      </c>
      <c r="C1457" t="s">
        <v>48</v>
      </c>
      <c r="D1457">
        <v>1016.146</v>
      </c>
    </row>
    <row r="1458" spans="1:4" x14ac:dyDescent="0.35">
      <c r="A1458" t="s">
        <v>69</v>
      </c>
      <c r="B1458">
        <v>2017</v>
      </c>
      <c r="C1458" t="s">
        <v>49</v>
      </c>
      <c r="D1458">
        <v>1018.7582</v>
      </c>
    </row>
    <row r="1459" spans="1:4" x14ac:dyDescent="0.35">
      <c r="A1459" t="s">
        <v>69</v>
      </c>
      <c r="B1459">
        <v>2017</v>
      </c>
      <c r="C1459" t="s">
        <v>50</v>
      </c>
      <c r="D1459">
        <v>936.88710000000003</v>
      </c>
    </row>
    <row r="1460" spans="1:4" x14ac:dyDescent="0.35">
      <c r="A1460" t="s">
        <v>69</v>
      </c>
      <c r="B1460">
        <v>2017</v>
      </c>
      <c r="C1460" t="s">
        <v>47</v>
      </c>
      <c r="D1460">
        <v>924.00799999999992</v>
      </c>
    </row>
    <row r="1461" spans="1:4" x14ac:dyDescent="0.35">
      <c r="A1461" t="s">
        <v>69</v>
      </c>
      <c r="B1461">
        <v>2017</v>
      </c>
      <c r="C1461" t="s">
        <v>48</v>
      </c>
      <c r="D1461">
        <v>967.16139999999996</v>
      </c>
    </row>
    <row r="1462" spans="1:4" x14ac:dyDescent="0.35">
      <c r="A1462" t="s">
        <v>69</v>
      </c>
      <c r="B1462">
        <v>2016</v>
      </c>
      <c r="C1462" t="s">
        <v>49</v>
      </c>
      <c r="D1462">
        <v>896.76700000000005</v>
      </c>
    </row>
    <row r="1463" spans="1:4" x14ac:dyDescent="0.35">
      <c r="A1463" t="s">
        <v>69</v>
      </c>
      <c r="B1463">
        <v>2016</v>
      </c>
      <c r="C1463" t="s">
        <v>50</v>
      </c>
      <c r="D1463">
        <v>974.65800000000013</v>
      </c>
    </row>
    <row r="1464" spans="1:4" x14ac:dyDescent="0.35">
      <c r="A1464" t="s">
        <v>69</v>
      </c>
      <c r="B1464">
        <v>2016</v>
      </c>
      <c r="C1464" t="s">
        <v>47</v>
      </c>
      <c r="D1464">
        <v>971.31</v>
      </c>
    </row>
    <row r="1465" spans="1:4" x14ac:dyDescent="0.35">
      <c r="A1465" t="s">
        <v>69</v>
      </c>
      <c r="B1465">
        <v>2016</v>
      </c>
      <c r="C1465" t="s">
        <v>48</v>
      </c>
      <c r="D1465">
        <v>932</v>
      </c>
    </row>
    <row r="1466" spans="1:4" x14ac:dyDescent="0.35">
      <c r="A1466" t="s">
        <v>69</v>
      </c>
      <c r="B1466">
        <v>2015</v>
      </c>
      <c r="C1466" t="s">
        <v>49</v>
      </c>
      <c r="D1466">
        <v>966.06999999999994</v>
      </c>
    </row>
    <row r="1467" spans="1:4" x14ac:dyDescent="0.35">
      <c r="A1467" t="s">
        <v>69</v>
      </c>
      <c r="B1467">
        <v>2015</v>
      </c>
      <c r="C1467" t="s">
        <v>50</v>
      </c>
      <c r="D1467">
        <v>908.90200000000004</v>
      </c>
    </row>
    <row r="1468" spans="1:4" x14ac:dyDescent="0.35">
      <c r="A1468" t="s">
        <v>69</v>
      </c>
      <c r="B1468">
        <v>2015</v>
      </c>
      <c r="C1468" t="s">
        <v>47</v>
      </c>
      <c r="D1468">
        <v>985.5579677419355</v>
      </c>
    </row>
    <row r="1469" spans="1:4" x14ac:dyDescent="0.35">
      <c r="A1469" t="s">
        <v>69</v>
      </c>
      <c r="B1469">
        <v>2015</v>
      </c>
      <c r="C1469" t="s">
        <v>48</v>
      </c>
      <c r="D1469">
        <v>920.53700000000003</v>
      </c>
    </row>
    <row r="1470" spans="1:4" x14ac:dyDescent="0.35">
      <c r="A1470" t="s">
        <v>69</v>
      </c>
      <c r="B1470">
        <v>2014</v>
      </c>
      <c r="C1470" t="s">
        <v>49</v>
      </c>
      <c r="D1470">
        <v>963.7170000000001</v>
      </c>
    </row>
    <row r="1471" spans="1:4" x14ac:dyDescent="0.35">
      <c r="A1471" t="s">
        <v>69</v>
      </c>
      <c r="B1471">
        <v>2014</v>
      </c>
      <c r="C1471" t="s">
        <v>50</v>
      </c>
      <c r="D1471">
        <v>896.10599999999988</v>
      </c>
    </row>
    <row r="1472" spans="1:4" x14ac:dyDescent="0.35">
      <c r="A1472" t="s">
        <v>69</v>
      </c>
      <c r="B1472">
        <v>2014</v>
      </c>
      <c r="C1472" t="s">
        <v>47</v>
      </c>
      <c r="D1472">
        <v>944.80600000000004</v>
      </c>
    </row>
    <row r="1473" spans="1:4" x14ac:dyDescent="0.35">
      <c r="A1473" t="s">
        <v>69</v>
      </c>
      <c r="B1473">
        <v>2014</v>
      </c>
      <c r="C1473" t="s">
        <v>48</v>
      </c>
      <c r="D1473">
        <v>879.01099999999997</v>
      </c>
    </row>
    <row r="1474" spans="1:4" x14ac:dyDescent="0.35">
      <c r="A1474" t="s">
        <v>69</v>
      </c>
      <c r="B1474">
        <v>2013</v>
      </c>
      <c r="C1474" t="s">
        <v>49</v>
      </c>
      <c r="D1474">
        <v>779.88900000000001</v>
      </c>
    </row>
    <row r="1475" spans="1:4" x14ac:dyDescent="0.35">
      <c r="A1475" t="s">
        <v>69</v>
      </c>
      <c r="B1475">
        <v>2013</v>
      </c>
      <c r="C1475" t="s">
        <v>50</v>
      </c>
      <c r="D1475">
        <v>707.77</v>
      </c>
    </row>
    <row r="1476" spans="1:4" x14ac:dyDescent="0.35">
      <c r="A1476" t="s">
        <v>69</v>
      </c>
      <c r="B1476">
        <v>2013</v>
      </c>
      <c r="C1476" t="s">
        <v>47</v>
      </c>
      <c r="D1476">
        <v>771.37</v>
      </c>
    </row>
    <row r="1477" spans="1:4" x14ac:dyDescent="0.35">
      <c r="A1477" t="s">
        <v>69</v>
      </c>
      <c r="B1477">
        <v>2013</v>
      </c>
      <c r="C1477" t="s">
        <v>48</v>
      </c>
      <c r="D1477">
        <v>773.92989999999861</v>
      </c>
    </row>
    <row r="1478" spans="1:4" x14ac:dyDescent="0.35">
      <c r="A1478" t="s">
        <v>69</v>
      </c>
      <c r="B1478">
        <v>2012</v>
      </c>
      <c r="C1478" t="s">
        <v>49</v>
      </c>
      <c r="D1478">
        <v>684.48</v>
      </c>
    </row>
    <row r="1479" spans="1:4" x14ac:dyDescent="0.35">
      <c r="A1479" t="s">
        <v>69</v>
      </c>
      <c r="B1479">
        <v>2012</v>
      </c>
      <c r="C1479" t="s">
        <v>50</v>
      </c>
      <c r="D1479">
        <v>787.3</v>
      </c>
    </row>
    <row r="1480" spans="1:4" x14ac:dyDescent="0.35">
      <c r="A1480" t="s">
        <v>69</v>
      </c>
      <c r="B1480">
        <v>2012</v>
      </c>
      <c r="C1480" t="s">
        <v>47</v>
      </c>
      <c r="D1480">
        <v>810.74699999999996</v>
      </c>
    </row>
    <row r="1481" spans="1:4" x14ac:dyDescent="0.35">
      <c r="A1481" t="s">
        <v>69</v>
      </c>
      <c r="B1481">
        <v>2012</v>
      </c>
      <c r="C1481" t="s">
        <v>48</v>
      </c>
      <c r="D1481">
        <v>776.81100000000004</v>
      </c>
    </row>
    <row r="1482" spans="1:4" x14ac:dyDescent="0.35">
      <c r="A1482" t="s">
        <v>69</v>
      </c>
      <c r="B1482">
        <v>2011</v>
      </c>
      <c r="C1482" t="s">
        <v>49</v>
      </c>
      <c r="D1482">
        <v>742.73</v>
      </c>
    </row>
    <row r="1483" spans="1:4" x14ac:dyDescent="0.35">
      <c r="A1483" t="s">
        <v>69</v>
      </c>
      <c r="B1483">
        <v>2011</v>
      </c>
      <c r="C1483" t="s">
        <v>50</v>
      </c>
      <c r="D1483">
        <v>775.34400000000005</v>
      </c>
    </row>
    <row r="1484" spans="1:4" x14ac:dyDescent="0.35">
      <c r="A1484" t="s">
        <v>69</v>
      </c>
      <c r="B1484">
        <v>2011</v>
      </c>
      <c r="C1484" t="s">
        <v>47</v>
      </c>
      <c r="D1484">
        <v>722.92899999999997</v>
      </c>
    </row>
    <row r="1485" spans="1:4" x14ac:dyDescent="0.35">
      <c r="A1485" t="s">
        <v>69</v>
      </c>
      <c r="B1485">
        <v>2011</v>
      </c>
      <c r="C1485" t="s">
        <v>48</v>
      </c>
      <c r="D1485">
        <v>683.6</v>
      </c>
    </row>
    <row r="1486" spans="1:4" x14ac:dyDescent="0.35">
      <c r="A1486" t="s">
        <v>69</v>
      </c>
      <c r="B1486">
        <v>2010</v>
      </c>
      <c r="C1486" t="s">
        <v>49</v>
      </c>
      <c r="D1486">
        <v>761.15</v>
      </c>
    </row>
    <row r="1487" spans="1:4" x14ac:dyDescent="0.35">
      <c r="A1487" t="s">
        <v>69</v>
      </c>
      <c r="B1487">
        <v>2010</v>
      </c>
      <c r="C1487" t="s">
        <v>50</v>
      </c>
      <c r="D1487">
        <v>783.1</v>
      </c>
    </row>
    <row r="1488" spans="1:4" x14ac:dyDescent="0.35">
      <c r="A1488" t="s">
        <v>69</v>
      </c>
      <c r="B1488">
        <v>2010</v>
      </c>
      <c r="C1488" t="s">
        <v>47</v>
      </c>
      <c r="D1488">
        <v>763.4</v>
      </c>
    </row>
    <row r="1489" spans="1:4" x14ac:dyDescent="0.35">
      <c r="A1489" t="s">
        <v>69</v>
      </c>
      <c r="B1489">
        <v>2010</v>
      </c>
      <c r="C1489" t="s">
        <v>48</v>
      </c>
      <c r="D1489">
        <v>700.5</v>
      </c>
    </row>
    <row r="1490" spans="1:4" x14ac:dyDescent="0.35">
      <c r="A1490" t="s">
        <v>69</v>
      </c>
      <c r="B1490">
        <v>2009</v>
      </c>
      <c r="C1490" t="s">
        <v>49</v>
      </c>
      <c r="D1490">
        <v>677.3</v>
      </c>
    </row>
    <row r="1491" spans="1:4" x14ac:dyDescent="0.35">
      <c r="A1491" t="s">
        <v>69</v>
      </c>
      <c r="B1491">
        <v>2009</v>
      </c>
      <c r="C1491" t="s">
        <v>50</v>
      </c>
      <c r="D1491">
        <v>664.2</v>
      </c>
    </row>
    <row r="1492" spans="1:4" x14ac:dyDescent="0.35">
      <c r="A1492" t="s">
        <v>69</v>
      </c>
      <c r="B1492">
        <v>2009</v>
      </c>
      <c r="C1492" t="s">
        <v>47</v>
      </c>
      <c r="D1492">
        <v>640.22900000000004</v>
      </c>
    </row>
    <row r="1493" spans="1:4" x14ac:dyDescent="0.35">
      <c r="A1493" t="s">
        <v>69</v>
      </c>
      <c r="B1493">
        <v>2009</v>
      </c>
      <c r="C1493" t="s">
        <v>48</v>
      </c>
      <c r="D1493">
        <v>585.79999999999995</v>
      </c>
    </row>
    <row r="1494" spans="1:4" x14ac:dyDescent="0.35">
      <c r="A1494" t="s">
        <v>69</v>
      </c>
      <c r="B1494">
        <v>2008</v>
      </c>
      <c r="C1494" t="s">
        <v>49</v>
      </c>
      <c r="D1494">
        <v>587.4</v>
      </c>
    </row>
    <row r="1495" spans="1:4" x14ac:dyDescent="0.35">
      <c r="A1495" t="s">
        <v>69</v>
      </c>
      <c r="B1495">
        <v>2008</v>
      </c>
      <c r="C1495" t="s">
        <v>50</v>
      </c>
      <c r="D1495">
        <v>581.79999999999995</v>
      </c>
    </row>
    <row r="1496" spans="1:4" x14ac:dyDescent="0.35">
      <c r="A1496" t="s">
        <v>69</v>
      </c>
      <c r="B1496">
        <v>2008</v>
      </c>
      <c r="C1496" t="s">
        <v>47</v>
      </c>
      <c r="D1496">
        <v>587.70000000000005</v>
      </c>
    </row>
    <row r="1497" spans="1:4" x14ac:dyDescent="0.35">
      <c r="A1497" t="s">
        <v>69</v>
      </c>
      <c r="B1497">
        <v>2008</v>
      </c>
      <c r="C1497" t="s">
        <v>48</v>
      </c>
      <c r="D1497">
        <v>540.79999999999995</v>
      </c>
    </row>
    <row r="1498" spans="1:4" x14ac:dyDescent="0.35">
      <c r="A1498" t="s">
        <v>69</v>
      </c>
      <c r="B1498">
        <v>2007</v>
      </c>
      <c r="C1498" t="s">
        <v>49</v>
      </c>
      <c r="D1498">
        <v>567.1</v>
      </c>
    </row>
    <row r="1499" spans="1:4" x14ac:dyDescent="0.35">
      <c r="A1499" t="s">
        <v>69</v>
      </c>
      <c r="B1499">
        <v>2007</v>
      </c>
      <c r="C1499" t="s">
        <v>50</v>
      </c>
      <c r="D1499">
        <v>413.7</v>
      </c>
    </row>
    <row r="1500" spans="1:4" x14ac:dyDescent="0.35">
      <c r="A1500" t="s">
        <v>69</v>
      </c>
      <c r="B1500">
        <v>2007</v>
      </c>
      <c r="C1500" t="s">
        <v>47</v>
      </c>
      <c r="D1500">
        <v>517</v>
      </c>
    </row>
    <row r="1501" spans="1:4" x14ac:dyDescent="0.35">
      <c r="A1501" t="s">
        <v>69</v>
      </c>
      <c r="B1501">
        <v>2007</v>
      </c>
      <c r="C1501" t="s">
        <v>48</v>
      </c>
      <c r="D1501">
        <v>517</v>
      </c>
    </row>
    <row r="1502" spans="1:4" x14ac:dyDescent="0.35">
      <c r="A1502" t="s">
        <v>69</v>
      </c>
      <c r="B1502">
        <v>2006</v>
      </c>
      <c r="C1502" t="s">
        <v>49</v>
      </c>
      <c r="D1502">
        <v>514</v>
      </c>
    </row>
    <row r="1503" spans="1:4" x14ac:dyDescent="0.35">
      <c r="A1503" t="s">
        <v>69</v>
      </c>
      <c r="B1503">
        <v>2006</v>
      </c>
      <c r="C1503" t="s">
        <v>50</v>
      </c>
      <c r="D1503">
        <v>799</v>
      </c>
    </row>
    <row r="1504" spans="1:4" x14ac:dyDescent="0.35">
      <c r="A1504" t="s">
        <v>69</v>
      </c>
      <c r="B1504">
        <v>2006</v>
      </c>
      <c r="C1504" t="s">
        <v>47</v>
      </c>
      <c r="D1504">
        <v>511</v>
      </c>
    </row>
    <row r="1505" spans="1:4" x14ac:dyDescent="0.35">
      <c r="A1505" t="s">
        <v>69</v>
      </c>
      <c r="B1505">
        <v>2006</v>
      </c>
      <c r="C1505" t="s">
        <v>48</v>
      </c>
      <c r="D1505">
        <v>475</v>
      </c>
    </row>
    <row r="1506" spans="1:4" x14ac:dyDescent="0.35">
      <c r="A1506" t="s">
        <v>37</v>
      </c>
      <c r="B1506">
        <v>2024</v>
      </c>
      <c r="C1506" t="s">
        <v>47</v>
      </c>
      <c r="D1506">
        <v>4422.0600000000004</v>
      </c>
    </row>
    <row r="1507" spans="1:4" x14ac:dyDescent="0.35">
      <c r="A1507" t="s">
        <v>37</v>
      </c>
      <c r="B1507">
        <v>2024</v>
      </c>
      <c r="C1507" t="s">
        <v>48</v>
      </c>
      <c r="D1507">
        <v>564.04000000000201</v>
      </c>
    </row>
    <row r="1508" spans="1:4" x14ac:dyDescent="0.35">
      <c r="A1508" t="s">
        <v>37</v>
      </c>
      <c r="B1508">
        <v>2023</v>
      </c>
      <c r="C1508" t="s">
        <v>47</v>
      </c>
      <c r="D1508">
        <v>6407.28</v>
      </c>
    </row>
    <row r="1509" spans="1:4" x14ac:dyDescent="0.35">
      <c r="A1509" t="s">
        <v>37</v>
      </c>
      <c r="B1509">
        <v>2023</v>
      </c>
      <c r="C1509" t="s">
        <v>48</v>
      </c>
      <c r="D1509">
        <v>3393.4799999999996</v>
      </c>
    </row>
    <row r="1510" spans="1:4" x14ac:dyDescent="0.35">
      <c r="A1510" t="s">
        <v>37</v>
      </c>
      <c r="B1510">
        <v>2022</v>
      </c>
      <c r="C1510" t="s">
        <v>49</v>
      </c>
      <c r="D1510">
        <v>7690.34</v>
      </c>
    </row>
    <row r="1511" spans="1:4" x14ac:dyDescent="0.35">
      <c r="A1511" t="s">
        <v>37</v>
      </c>
      <c r="B1511">
        <v>2022</v>
      </c>
      <c r="C1511" t="s">
        <v>50</v>
      </c>
      <c r="D1511">
        <v>5050</v>
      </c>
    </row>
    <row r="1512" spans="1:4" x14ac:dyDescent="0.35">
      <c r="A1512" t="s">
        <v>37</v>
      </c>
      <c r="B1512">
        <v>2022</v>
      </c>
      <c r="C1512" t="s">
        <v>47</v>
      </c>
      <c r="D1512">
        <v>5289.12</v>
      </c>
    </row>
    <row r="1513" spans="1:4" x14ac:dyDescent="0.35">
      <c r="A1513" t="s">
        <v>37</v>
      </c>
      <c r="B1513">
        <v>2022</v>
      </c>
      <c r="C1513" t="s">
        <v>48</v>
      </c>
      <c r="D1513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F39B-3B9E-4F2A-8ADA-B01728C5982E}">
  <sheetPr codeName="Sheet2"/>
  <dimension ref="A100:E140"/>
  <sheetViews>
    <sheetView topLeftCell="A88" workbookViewId="0">
      <selection activeCell="J107" sqref="J107"/>
    </sheetView>
  </sheetViews>
  <sheetFormatPr defaultRowHeight="14.5" x14ac:dyDescent="0.35"/>
  <sheetData>
    <row r="100" spans="1:5" x14ac:dyDescent="0.35">
      <c r="A100" s="529">
        <f>B100-1</f>
        <v>2020</v>
      </c>
      <c r="B100" s="529">
        <f>C100-1</f>
        <v>2021</v>
      </c>
      <c r="C100" s="529">
        <f>D100-1</f>
        <v>2022</v>
      </c>
      <c r="D100" s="529">
        <f>E100-1</f>
        <v>2023</v>
      </c>
      <c r="E100" s="529">
        <f>'Generation Dashboard'!G4</f>
        <v>2024</v>
      </c>
    </row>
    <row r="112" spans="1:5" x14ac:dyDescent="0.35">
      <c r="B112">
        <v>2028</v>
      </c>
      <c r="C112" t="s">
        <v>48</v>
      </c>
    </row>
    <row r="113" spans="2:3" x14ac:dyDescent="0.35">
      <c r="B113">
        <v>2027</v>
      </c>
      <c r="C113" t="s">
        <v>47</v>
      </c>
    </row>
    <row r="114" spans="2:3" x14ac:dyDescent="0.35">
      <c r="B114">
        <v>2026</v>
      </c>
      <c r="C114" t="s">
        <v>50</v>
      </c>
    </row>
    <row r="115" spans="2:3" x14ac:dyDescent="0.35">
      <c r="B115">
        <v>2025</v>
      </c>
      <c r="C115" t="s">
        <v>49</v>
      </c>
    </row>
    <row r="116" spans="2:3" x14ac:dyDescent="0.35">
      <c r="B116">
        <v>2024</v>
      </c>
      <c r="C116" t="s">
        <v>110</v>
      </c>
    </row>
    <row r="117" spans="2:3" x14ac:dyDescent="0.35">
      <c r="B117">
        <v>2023</v>
      </c>
    </row>
    <row r="118" spans="2:3" x14ac:dyDescent="0.35">
      <c r="B118">
        <v>2022</v>
      </c>
    </row>
    <row r="119" spans="2:3" x14ac:dyDescent="0.35">
      <c r="B119">
        <v>2021</v>
      </c>
    </row>
    <row r="120" spans="2:3" x14ac:dyDescent="0.35">
      <c r="B120">
        <v>2020</v>
      </c>
    </row>
    <row r="121" spans="2:3" x14ac:dyDescent="0.35">
      <c r="B121">
        <v>2019</v>
      </c>
    </row>
    <row r="122" spans="2:3" x14ac:dyDescent="0.35">
      <c r="B122">
        <v>2018</v>
      </c>
    </row>
    <row r="123" spans="2:3" x14ac:dyDescent="0.35">
      <c r="B123">
        <v>2017</v>
      </c>
    </row>
    <row r="124" spans="2:3" x14ac:dyDescent="0.35">
      <c r="B124">
        <v>2016</v>
      </c>
    </row>
    <row r="125" spans="2:3" x14ac:dyDescent="0.35">
      <c r="B125">
        <v>2015</v>
      </c>
    </row>
    <row r="126" spans="2:3" x14ac:dyDescent="0.35">
      <c r="B126">
        <v>2014</v>
      </c>
    </row>
    <row r="127" spans="2:3" x14ac:dyDescent="0.35">
      <c r="B127">
        <v>2013</v>
      </c>
    </row>
    <row r="128" spans="2:3" x14ac:dyDescent="0.35">
      <c r="B128">
        <v>2012</v>
      </c>
    </row>
    <row r="129" spans="2:2" x14ac:dyDescent="0.35">
      <c r="B129">
        <v>2011</v>
      </c>
    </row>
    <row r="130" spans="2:2" x14ac:dyDescent="0.35">
      <c r="B130">
        <v>2010</v>
      </c>
    </row>
    <row r="131" spans="2:2" x14ac:dyDescent="0.35">
      <c r="B131">
        <v>2009</v>
      </c>
    </row>
    <row r="132" spans="2:2" x14ac:dyDescent="0.35">
      <c r="B132">
        <v>2008</v>
      </c>
    </row>
    <row r="133" spans="2:2" x14ac:dyDescent="0.35">
      <c r="B133">
        <v>2007</v>
      </c>
    </row>
    <row r="134" spans="2:2" x14ac:dyDescent="0.35">
      <c r="B134">
        <v>2006</v>
      </c>
    </row>
    <row r="135" spans="2:2" x14ac:dyDescent="0.35">
      <c r="B135">
        <v>2005</v>
      </c>
    </row>
    <row r="136" spans="2:2" x14ac:dyDescent="0.35">
      <c r="B136">
        <v>2004</v>
      </c>
    </row>
    <row r="137" spans="2:2" x14ac:dyDescent="0.35">
      <c r="B137">
        <v>2003</v>
      </c>
    </row>
    <row r="138" spans="2:2" x14ac:dyDescent="0.35">
      <c r="B138">
        <v>2002</v>
      </c>
    </row>
    <row r="139" spans="2:2" x14ac:dyDescent="0.35">
      <c r="B139">
        <v>2001</v>
      </c>
    </row>
    <row r="140" spans="2:2" x14ac:dyDescent="0.35">
      <c r="B140">
        <v>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CADA-2BCC-486D-8400-E1181145B0AE}">
  <sheetPr codeName="Sheet3"/>
  <dimension ref="A1:J1313"/>
  <sheetViews>
    <sheetView workbookViewId="0">
      <selection activeCell="H6" sqref="H6"/>
    </sheetView>
  </sheetViews>
  <sheetFormatPr defaultRowHeight="14.5" x14ac:dyDescent="0.35"/>
  <cols>
    <col min="1" max="1" width="52.26953125" bestFit="1" customWidth="1"/>
    <col min="2" max="2" width="7.26953125" bestFit="1" customWidth="1"/>
    <col min="3" max="3" width="10.1796875" bestFit="1" customWidth="1"/>
    <col min="4" max="4" width="12" bestFit="1" customWidth="1"/>
  </cols>
  <sheetData>
    <row r="1" spans="1:10" x14ac:dyDescent="0.35">
      <c r="A1" t="s">
        <v>108</v>
      </c>
      <c r="B1" t="s">
        <v>71</v>
      </c>
      <c r="C1" t="s">
        <v>72</v>
      </c>
      <c r="D1" t="s">
        <v>109</v>
      </c>
    </row>
    <row r="2" spans="1:10" x14ac:dyDescent="0.35">
      <c r="A2" t="s">
        <v>3</v>
      </c>
      <c r="B2">
        <v>2024</v>
      </c>
      <c r="C2" t="s">
        <v>47</v>
      </c>
      <c r="D2">
        <v>388218.41000000003</v>
      </c>
    </row>
    <row r="3" spans="1:10" x14ac:dyDescent="0.35">
      <c r="A3" t="s">
        <v>3</v>
      </c>
      <c r="B3">
        <v>2024</v>
      </c>
      <c r="C3" t="s">
        <v>48</v>
      </c>
      <c r="D3">
        <v>386922.98</v>
      </c>
    </row>
    <row r="4" spans="1:10" x14ac:dyDescent="0.35">
      <c r="A4" t="s">
        <v>3</v>
      </c>
      <c r="B4">
        <v>2023</v>
      </c>
      <c r="C4" t="s">
        <v>49</v>
      </c>
      <c r="D4">
        <v>375024.761</v>
      </c>
      <c r="J4" t="s">
        <v>39</v>
      </c>
    </row>
    <row r="5" spans="1:10" x14ac:dyDescent="0.35">
      <c r="A5" t="s">
        <v>3</v>
      </c>
      <c r="B5">
        <v>2023</v>
      </c>
      <c r="C5" t="s">
        <v>50</v>
      </c>
      <c r="D5">
        <v>441216.717</v>
      </c>
      <c r="J5" t="s">
        <v>8</v>
      </c>
    </row>
    <row r="6" spans="1:10" x14ac:dyDescent="0.35">
      <c r="A6" t="s">
        <v>3</v>
      </c>
      <c r="B6">
        <v>2023</v>
      </c>
      <c r="C6" t="s">
        <v>47</v>
      </c>
      <c r="D6">
        <v>374901.88</v>
      </c>
      <c r="J6" t="s">
        <v>7</v>
      </c>
    </row>
    <row r="7" spans="1:10" x14ac:dyDescent="0.35">
      <c r="A7" t="s">
        <v>3</v>
      </c>
      <c r="B7">
        <v>2023</v>
      </c>
      <c r="C7" t="s">
        <v>48</v>
      </c>
      <c r="D7">
        <v>479169.52200000006</v>
      </c>
      <c r="J7" t="s">
        <v>18</v>
      </c>
    </row>
    <row r="8" spans="1:10" x14ac:dyDescent="0.35">
      <c r="A8" t="s">
        <v>3</v>
      </c>
      <c r="B8">
        <v>2022</v>
      </c>
      <c r="C8" t="s">
        <v>49</v>
      </c>
      <c r="D8">
        <v>389826.85000000003</v>
      </c>
      <c r="J8" t="s">
        <v>4</v>
      </c>
    </row>
    <row r="9" spans="1:10" x14ac:dyDescent="0.35">
      <c r="A9" t="s">
        <v>3</v>
      </c>
      <c r="B9">
        <v>2022</v>
      </c>
      <c r="C9" t="s">
        <v>50</v>
      </c>
      <c r="D9">
        <v>450302.67000000004</v>
      </c>
      <c r="J9" t="s">
        <v>19</v>
      </c>
    </row>
    <row r="10" spans="1:10" x14ac:dyDescent="0.35">
      <c r="A10" t="s">
        <v>3</v>
      </c>
      <c r="B10">
        <v>2022</v>
      </c>
      <c r="C10" t="s">
        <v>47</v>
      </c>
      <c r="D10">
        <v>368747.2</v>
      </c>
      <c r="J10" t="s">
        <v>46</v>
      </c>
    </row>
    <row r="11" spans="1:10" x14ac:dyDescent="0.35">
      <c r="A11" t="s">
        <v>3</v>
      </c>
      <c r="B11">
        <v>2022</v>
      </c>
      <c r="C11" t="s">
        <v>48</v>
      </c>
      <c r="D11">
        <v>400134.65</v>
      </c>
      <c r="J11" t="s">
        <v>21</v>
      </c>
    </row>
    <row r="12" spans="1:10" x14ac:dyDescent="0.35">
      <c r="A12" t="s">
        <v>3</v>
      </c>
      <c r="B12">
        <v>2021</v>
      </c>
      <c r="C12" t="s">
        <v>49</v>
      </c>
      <c r="D12">
        <v>367023.37</v>
      </c>
      <c r="J12" t="s">
        <v>43</v>
      </c>
    </row>
    <row r="13" spans="1:10" x14ac:dyDescent="0.35">
      <c r="A13" t="s">
        <v>3</v>
      </c>
      <c r="B13">
        <v>2021</v>
      </c>
      <c r="C13" t="s">
        <v>50</v>
      </c>
      <c r="D13">
        <v>403708.66000000003</v>
      </c>
      <c r="J13" t="s">
        <v>26</v>
      </c>
    </row>
    <row r="14" spans="1:10" x14ac:dyDescent="0.35">
      <c r="A14" t="s">
        <v>3</v>
      </c>
      <c r="B14">
        <v>2021</v>
      </c>
      <c r="C14" t="s">
        <v>47</v>
      </c>
      <c r="D14">
        <v>363423.82999999996</v>
      </c>
      <c r="J14" t="s">
        <v>5</v>
      </c>
    </row>
    <row r="15" spans="1:10" x14ac:dyDescent="0.35">
      <c r="A15" t="s">
        <v>3</v>
      </c>
      <c r="B15">
        <v>2021</v>
      </c>
      <c r="C15" t="s">
        <v>48</v>
      </c>
      <c r="D15">
        <v>336693.18</v>
      </c>
      <c r="J15" t="s">
        <v>17</v>
      </c>
    </row>
    <row r="16" spans="1:10" x14ac:dyDescent="0.35">
      <c r="A16" t="s">
        <v>3</v>
      </c>
      <c r="B16">
        <v>2020</v>
      </c>
      <c r="C16" t="s">
        <v>49</v>
      </c>
      <c r="D16">
        <v>319394</v>
      </c>
      <c r="J16" t="s">
        <v>35</v>
      </c>
    </row>
    <row r="17" spans="1:10" x14ac:dyDescent="0.35">
      <c r="A17" t="s">
        <v>3</v>
      </c>
      <c r="B17">
        <v>2020</v>
      </c>
      <c r="C17" t="s">
        <v>50</v>
      </c>
      <c r="D17">
        <v>313559.45</v>
      </c>
      <c r="J17" t="s">
        <v>9</v>
      </c>
    </row>
    <row r="18" spans="1:10" x14ac:dyDescent="0.35">
      <c r="A18" t="s">
        <v>3</v>
      </c>
      <c r="B18">
        <v>2020</v>
      </c>
      <c r="C18" t="s">
        <v>47</v>
      </c>
      <c r="D18">
        <v>250505.54</v>
      </c>
      <c r="J18" t="s">
        <v>6</v>
      </c>
    </row>
    <row r="19" spans="1:10" x14ac:dyDescent="0.35">
      <c r="A19" t="s">
        <v>3</v>
      </c>
      <c r="B19">
        <v>2020</v>
      </c>
      <c r="C19" t="s">
        <v>48</v>
      </c>
      <c r="D19">
        <v>315615.80000000005</v>
      </c>
      <c r="J19" t="s">
        <v>14</v>
      </c>
    </row>
    <row r="20" spans="1:10" x14ac:dyDescent="0.35">
      <c r="A20" t="s">
        <v>3</v>
      </c>
      <c r="B20">
        <v>2019</v>
      </c>
      <c r="C20" t="s">
        <v>49</v>
      </c>
      <c r="D20">
        <v>305638.74999999994</v>
      </c>
      <c r="J20" t="s">
        <v>3</v>
      </c>
    </row>
    <row r="21" spans="1:10" x14ac:dyDescent="0.35">
      <c r="A21" t="s">
        <v>3</v>
      </c>
      <c r="B21">
        <v>2019</v>
      </c>
      <c r="C21" t="s">
        <v>50</v>
      </c>
      <c r="D21">
        <v>332178.95000000007</v>
      </c>
      <c r="J21" t="s">
        <v>36</v>
      </c>
    </row>
    <row r="22" spans="1:10" x14ac:dyDescent="0.35">
      <c r="A22" t="s">
        <v>3</v>
      </c>
      <c r="B22">
        <v>2019</v>
      </c>
      <c r="C22" t="s">
        <v>47</v>
      </c>
      <c r="D22">
        <v>348408.31900000002</v>
      </c>
      <c r="J22" t="s">
        <v>15</v>
      </c>
    </row>
    <row r="23" spans="1:10" x14ac:dyDescent="0.35">
      <c r="A23" t="s">
        <v>3</v>
      </c>
      <c r="B23">
        <v>2019</v>
      </c>
      <c r="C23" t="s">
        <v>48</v>
      </c>
      <c r="D23">
        <v>357281.77000000008</v>
      </c>
      <c r="J23" t="s">
        <v>10</v>
      </c>
    </row>
    <row r="24" spans="1:10" x14ac:dyDescent="0.35">
      <c r="A24" t="s">
        <v>3</v>
      </c>
      <c r="B24">
        <v>2018</v>
      </c>
      <c r="C24" t="s">
        <v>49</v>
      </c>
      <c r="D24">
        <v>375544.99</v>
      </c>
      <c r="J24" t="s">
        <v>24</v>
      </c>
    </row>
    <row r="25" spans="1:10" x14ac:dyDescent="0.35">
      <c r="A25" t="s">
        <v>3</v>
      </c>
      <c r="B25">
        <v>2018</v>
      </c>
      <c r="C25" t="s">
        <v>50</v>
      </c>
      <c r="D25">
        <v>399622.24000000005</v>
      </c>
      <c r="J25" t="s">
        <v>27</v>
      </c>
    </row>
    <row r="26" spans="1:10" x14ac:dyDescent="0.35">
      <c r="A26" t="s">
        <v>3</v>
      </c>
      <c r="B26">
        <v>2018</v>
      </c>
      <c r="C26" t="s">
        <v>47</v>
      </c>
      <c r="D26">
        <v>375225.23</v>
      </c>
      <c r="J26" t="s">
        <v>16</v>
      </c>
    </row>
    <row r="27" spans="1:10" x14ac:dyDescent="0.35">
      <c r="A27" t="s">
        <v>3</v>
      </c>
      <c r="B27">
        <v>2018</v>
      </c>
      <c r="C27" t="s">
        <v>48</v>
      </c>
      <c r="D27">
        <v>385824.82</v>
      </c>
      <c r="J27" t="s">
        <v>13</v>
      </c>
    </row>
    <row r="28" spans="1:10" x14ac:dyDescent="0.35">
      <c r="A28" t="s">
        <v>3</v>
      </c>
      <c r="B28">
        <v>2017</v>
      </c>
      <c r="C28" t="s">
        <v>49</v>
      </c>
      <c r="D28">
        <v>365906.70699999999</v>
      </c>
      <c r="J28" t="s">
        <v>20</v>
      </c>
    </row>
    <row r="29" spans="1:10" x14ac:dyDescent="0.35">
      <c r="A29" t="s">
        <v>3</v>
      </c>
      <c r="B29">
        <v>2017</v>
      </c>
      <c r="C29" t="s">
        <v>50</v>
      </c>
      <c r="D29">
        <v>395041.42000000004</v>
      </c>
      <c r="J29" t="s">
        <v>31</v>
      </c>
    </row>
    <row r="30" spans="1:10" x14ac:dyDescent="0.35">
      <c r="A30" t="s">
        <v>3</v>
      </c>
      <c r="B30">
        <v>2017</v>
      </c>
      <c r="C30" t="s">
        <v>47</v>
      </c>
      <c r="D30">
        <v>388720</v>
      </c>
      <c r="J30" t="s">
        <v>25</v>
      </c>
    </row>
    <row r="31" spans="1:10" x14ac:dyDescent="0.35">
      <c r="A31" t="s">
        <v>3</v>
      </c>
      <c r="B31">
        <v>2017</v>
      </c>
      <c r="C31" t="s">
        <v>48</v>
      </c>
      <c r="D31">
        <v>356249.6399999999</v>
      </c>
      <c r="J31" t="s">
        <v>33</v>
      </c>
    </row>
    <row r="32" spans="1:10" x14ac:dyDescent="0.35">
      <c r="A32" t="s">
        <v>3</v>
      </c>
      <c r="B32">
        <v>2016</v>
      </c>
      <c r="C32" t="s">
        <v>49</v>
      </c>
      <c r="D32">
        <v>356249.64</v>
      </c>
      <c r="J32" t="s">
        <v>23</v>
      </c>
    </row>
    <row r="33" spans="1:10" x14ac:dyDescent="0.35">
      <c r="A33" t="s">
        <v>3</v>
      </c>
      <c r="B33">
        <v>2016</v>
      </c>
      <c r="C33" t="s">
        <v>50</v>
      </c>
      <c r="D33">
        <v>371311.79999999993</v>
      </c>
      <c r="J33" t="s">
        <v>37</v>
      </c>
    </row>
    <row r="34" spans="1:10" x14ac:dyDescent="0.35">
      <c r="A34" t="s">
        <v>3</v>
      </c>
      <c r="B34">
        <v>2016</v>
      </c>
      <c r="C34" t="s">
        <v>47</v>
      </c>
      <c r="D34">
        <v>363329.01591999998</v>
      </c>
      <c r="J34" t="s">
        <v>34</v>
      </c>
    </row>
    <row r="35" spans="1:10" x14ac:dyDescent="0.35">
      <c r="A35" t="s">
        <v>3</v>
      </c>
      <c r="B35">
        <v>2016</v>
      </c>
      <c r="C35" t="s">
        <v>48</v>
      </c>
      <c r="D35">
        <v>346851.86598</v>
      </c>
      <c r="J35" t="s">
        <v>22</v>
      </c>
    </row>
    <row r="36" spans="1:10" x14ac:dyDescent="0.35">
      <c r="A36" t="s">
        <v>3</v>
      </c>
      <c r="B36">
        <v>2015</v>
      </c>
      <c r="C36" t="s">
        <v>49</v>
      </c>
      <c r="D36">
        <v>328112.34000000003</v>
      </c>
      <c r="J36" t="s">
        <v>11</v>
      </c>
    </row>
    <row r="37" spans="1:10" x14ac:dyDescent="0.35">
      <c r="A37" t="s">
        <v>3</v>
      </c>
      <c r="B37">
        <v>2015</v>
      </c>
      <c r="C37" t="s">
        <v>50</v>
      </c>
      <c r="D37">
        <v>335115.60599999997</v>
      </c>
      <c r="J37" t="s">
        <v>12</v>
      </c>
    </row>
    <row r="38" spans="1:10" x14ac:dyDescent="0.35">
      <c r="A38" t="s">
        <v>3</v>
      </c>
      <c r="B38">
        <v>2015</v>
      </c>
      <c r="C38" t="s">
        <v>47</v>
      </c>
      <c r="D38">
        <v>320942.93032135</v>
      </c>
      <c r="J38" t="s">
        <v>28</v>
      </c>
    </row>
    <row r="39" spans="1:10" x14ac:dyDescent="0.35">
      <c r="A39" t="s">
        <v>3</v>
      </c>
      <c r="B39">
        <v>2015</v>
      </c>
      <c r="C39" t="s">
        <v>48</v>
      </c>
      <c r="D39">
        <v>319187.30999999994</v>
      </c>
      <c r="J39" t="s">
        <v>30</v>
      </c>
    </row>
    <row r="40" spans="1:10" x14ac:dyDescent="0.35">
      <c r="A40" t="s">
        <v>3</v>
      </c>
      <c r="B40">
        <v>2014</v>
      </c>
      <c r="C40" t="s">
        <v>49</v>
      </c>
      <c r="D40">
        <v>296223.21100000001</v>
      </c>
      <c r="J40" t="s">
        <v>38</v>
      </c>
    </row>
    <row r="41" spans="1:10" x14ac:dyDescent="0.35">
      <c r="A41" t="s">
        <v>3</v>
      </c>
      <c r="B41">
        <v>2014</v>
      </c>
      <c r="C41" t="s">
        <v>50</v>
      </c>
      <c r="D41">
        <v>302747.217</v>
      </c>
      <c r="J41" t="s">
        <v>32</v>
      </c>
    </row>
    <row r="42" spans="1:10" x14ac:dyDescent="0.35">
      <c r="A42" t="s">
        <v>3</v>
      </c>
      <c r="B42">
        <v>2014</v>
      </c>
      <c r="C42" t="s">
        <v>47</v>
      </c>
      <c r="D42">
        <v>316416.30350000033</v>
      </c>
      <c r="J42" t="s">
        <v>44</v>
      </c>
    </row>
    <row r="43" spans="1:10" x14ac:dyDescent="0.35">
      <c r="A43" t="s">
        <v>3</v>
      </c>
      <c r="B43">
        <v>2014</v>
      </c>
      <c r="C43" t="s">
        <v>48</v>
      </c>
      <c r="D43">
        <v>314480</v>
      </c>
      <c r="J43" t="s">
        <v>40</v>
      </c>
    </row>
    <row r="44" spans="1:10" x14ac:dyDescent="0.35">
      <c r="A44" t="s">
        <v>3</v>
      </c>
      <c r="B44">
        <v>2013</v>
      </c>
      <c r="C44" t="s">
        <v>49</v>
      </c>
      <c r="D44">
        <v>297625.65000000002</v>
      </c>
      <c r="J44" t="s">
        <v>45</v>
      </c>
    </row>
    <row r="45" spans="1:10" x14ac:dyDescent="0.35">
      <c r="A45" t="s">
        <v>3</v>
      </c>
      <c r="B45">
        <v>2013</v>
      </c>
      <c r="C45" t="s">
        <v>50</v>
      </c>
      <c r="D45">
        <v>328408.73</v>
      </c>
      <c r="J45" t="s">
        <v>42</v>
      </c>
    </row>
    <row r="46" spans="1:10" x14ac:dyDescent="0.35">
      <c r="A46" t="s">
        <v>3</v>
      </c>
      <c r="B46">
        <v>2013</v>
      </c>
      <c r="C46" t="s">
        <v>47</v>
      </c>
      <c r="D46">
        <v>318655.15600000002</v>
      </c>
      <c r="J46" t="s">
        <v>41</v>
      </c>
    </row>
    <row r="47" spans="1:10" x14ac:dyDescent="0.35">
      <c r="A47" t="s">
        <v>3</v>
      </c>
      <c r="B47">
        <v>2013</v>
      </c>
      <c r="C47" t="s">
        <v>48</v>
      </c>
      <c r="D47">
        <v>319850</v>
      </c>
      <c r="J47" t="s">
        <v>29</v>
      </c>
    </row>
    <row r="48" spans="1:10" x14ac:dyDescent="0.35">
      <c r="A48" t="s">
        <v>3</v>
      </c>
      <c r="B48">
        <v>2012</v>
      </c>
      <c r="C48" t="s">
        <v>49</v>
      </c>
      <c r="D48">
        <v>290610</v>
      </c>
    </row>
    <row r="49" spans="1:4" x14ac:dyDescent="0.35">
      <c r="A49" t="s">
        <v>3</v>
      </c>
      <c r="B49">
        <v>2012</v>
      </c>
      <c r="C49" t="s">
        <v>50</v>
      </c>
      <c r="D49">
        <v>307250</v>
      </c>
    </row>
    <row r="50" spans="1:4" x14ac:dyDescent="0.35">
      <c r="A50" t="s">
        <v>3</v>
      </c>
      <c r="B50">
        <v>2012</v>
      </c>
      <c r="C50" t="s">
        <v>47</v>
      </c>
      <c r="D50">
        <v>316250</v>
      </c>
    </row>
    <row r="51" spans="1:4" x14ac:dyDescent="0.35">
      <c r="A51" t="s">
        <v>3</v>
      </c>
      <c r="B51">
        <v>2012</v>
      </c>
      <c r="C51" t="s">
        <v>48</v>
      </c>
      <c r="D51">
        <v>378970</v>
      </c>
    </row>
    <row r="52" spans="1:4" x14ac:dyDescent="0.35">
      <c r="A52" t="s">
        <v>3</v>
      </c>
      <c r="B52">
        <v>2011</v>
      </c>
      <c r="C52" t="s">
        <v>49</v>
      </c>
      <c r="D52">
        <v>384140</v>
      </c>
    </row>
    <row r="53" spans="1:4" x14ac:dyDescent="0.35">
      <c r="A53" t="s">
        <v>3</v>
      </c>
      <c r="B53">
        <v>2011</v>
      </c>
      <c r="C53" t="s">
        <v>50</v>
      </c>
      <c r="D53">
        <v>361260</v>
      </c>
    </row>
    <row r="54" spans="1:4" x14ac:dyDescent="0.35">
      <c r="A54" t="s">
        <v>3</v>
      </c>
      <c r="B54">
        <v>2011</v>
      </c>
      <c r="C54" t="s">
        <v>47</v>
      </c>
      <c r="D54">
        <v>313690</v>
      </c>
    </row>
    <row r="55" spans="1:4" x14ac:dyDescent="0.35">
      <c r="A55" t="s">
        <v>3</v>
      </c>
      <c r="B55">
        <v>2011</v>
      </c>
      <c r="C55" t="s">
        <v>48</v>
      </c>
      <c r="D55">
        <v>302660</v>
      </c>
    </row>
    <row r="56" spans="1:4" x14ac:dyDescent="0.35">
      <c r="A56" t="s">
        <v>3</v>
      </c>
      <c r="B56">
        <v>2010</v>
      </c>
      <c r="C56" t="s">
        <v>49</v>
      </c>
      <c r="D56">
        <v>306950</v>
      </c>
    </row>
    <row r="57" spans="1:4" x14ac:dyDescent="0.35">
      <c r="A57" t="s">
        <v>3</v>
      </c>
      <c r="B57">
        <v>2010</v>
      </c>
      <c r="C57" t="s">
        <v>50</v>
      </c>
      <c r="D57">
        <v>326780.00000000006</v>
      </c>
    </row>
    <row r="58" spans="1:4" x14ac:dyDescent="0.35">
      <c r="A58" t="s">
        <v>3</v>
      </c>
      <c r="B58">
        <v>2010</v>
      </c>
      <c r="C58" t="s">
        <v>47</v>
      </c>
      <c r="D58">
        <v>326780.00000000006</v>
      </c>
    </row>
    <row r="59" spans="1:4" x14ac:dyDescent="0.35">
      <c r="A59" t="s">
        <v>3</v>
      </c>
      <c r="B59">
        <v>2010</v>
      </c>
      <c r="C59" t="s">
        <v>48</v>
      </c>
      <c r="D59">
        <v>306040</v>
      </c>
    </row>
    <row r="60" spans="1:4" x14ac:dyDescent="0.35">
      <c r="A60" t="s">
        <v>3</v>
      </c>
      <c r="B60">
        <v>2009</v>
      </c>
      <c r="C60" t="s">
        <v>49</v>
      </c>
      <c r="D60">
        <v>303850</v>
      </c>
    </row>
    <row r="61" spans="1:4" x14ac:dyDescent="0.35">
      <c r="A61" t="s">
        <v>3</v>
      </c>
      <c r="B61">
        <v>2009</v>
      </c>
      <c r="C61" t="s">
        <v>50</v>
      </c>
      <c r="D61">
        <v>313506</v>
      </c>
    </row>
    <row r="62" spans="1:4" x14ac:dyDescent="0.35">
      <c r="A62" t="s">
        <v>3</v>
      </c>
      <c r="B62">
        <v>2009</v>
      </c>
      <c r="C62" t="s">
        <v>47</v>
      </c>
      <c r="D62">
        <v>308959</v>
      </c>
    </row>
    <row r="63" spans="1:4" x14ac:dyDescent="0.35">
      <c r="A63" t="s">
        <v>3</v>
      </c>
      <c r="B63">
        <v>2009</v>
      </c>
      <c r="C63" t="s">
        <v>48</v>
      </c>
      <c r="D63">
        <v>325669.99999999994</v>
      </c>
    </row>
    <row r="64" spans="1:4" x14ac:dyDescent="0.35">
      <c r="A64" t="s">
        <v>4</v>
      </c>
      <c r="B64">
        <v>2024</v>
      </c>
      <c r="C64" t="s">
        <v>47</v>
      </c>
      <c r="D64">
        <v>354888.56299999997</v>
      </c>
    </row>
    <row r="65" spans="1:4" x14ac:dyDescent="0.35">
      <c r="A65" t="s">
        <v>4</v>
      </c>
      <c r="B65">
        <v>2024</v>
      </c>
      <c r="C65" t="s">
        <v>48</v>
      </c>
      <c r="D65">
        <v>370732.37500000006</v>
      </c>
    </row>
    <row r="66" spans="1:4" x14ac:dyDescent="0.35">
      <c r="A66" t="s">
        <v>4</v>
      </c>
      <c r="B66">
        <v>2023</v>
      </c>
      <c r="C66" t="s">
        <v>49</v>
      </c>
      <c r="D66">
        <v>358009</v>
      </c>
    </row>
    <row r="67" spans="1:4" x14ac:dyDescent="0.35">
      <c r="A67" t="s">
        <v>4</v>
      </c>
      <c r="B67">
        <v>2023</v>
      </c>
      <c r="C67" t="s">
        <v>50</v>
      </c>
      <c r="D67">
        <v>387746</v>
      </c>
    </row>
    <row r="68" spans="1:4" x14ac:dyDescent="0.35">
      <c r="A68" t="s">
        <v>4</v>
      </c>
      <c r="B68">
        <v>2023</v>
      </c>
      <c r="C68" t="s">
        <v>47</v>
      </c>
      <c r="D68">
        <v>338037.20999999897</v>
      </c>
    </row>
    <row r="69" spans="1:4" x14ac:dyDescent="0.35">
      <c r="A69" t="s">
        <v>4</v>
      </c>
      <c r="B69">
        <v>2023</v>
      </c>
      <c r="C69" t="s">
        <v>48</v>
      </c>
      <c r="D69">
        <v>411506</v>
      </c>
    </row>
    <row r="70" spans="1:4" x14ac:dyDescent="0.35">
      <c r="A70" t="s">
        <v>4</v>
      </c>
      <c r="B70">
        <v>2022</v>
      </c>
      <c r="C70" t="s">
        <v>49</v>
      </c>
      <c r="D70">
        <v>372834</v>
      </c>
    </row>
    <row r="71" spans="1:4" x14ac:dyDescent="0.35">
      <c r="A71" t="s">
        <v>4</v>
      </c>
      <c r="B71">
        <v>2022</v>
      </c>
      <c r="C71" t="s">
        <v>50</v>
      </c>
      <c r="D71">
        <v>367392</v>
      </c>
    </row>
    <row r="72" spans="1:4" x14ac:dyDescent="0.35">
      <c r="A72" t="s">
        <v>4</v>
      </c>
      <c r="B72">
        <v>2022</v>
      </c>
      <c r="C72" t="s">
        <v>47</v>
      </c>
      <c r="D72">
        <v>355125.99999999994</v>
      </c>
    </row>
    <row r="73" spans="1:4" x14ac:dyDescent="0.35">
      <c r="A73" t="s">
        <v>4</v>
      </c>
      <c r="B73">
        <v>2022</v>
      </c>
      <c r="C73" t="s">
        <v>48</v>
      </c>
      <c r="D73">
        <v>408999</v>
      </c>
    </row>
    <row r="74" spans="1:4" x14ac:dyDescent="0.35">
      <c r="A74" t="s">
        <v>4</v>
      </c>
      <c r="B74">
        <v>2021</v>
      </c>
      <c r="C74" t="s">
        <v>49</v>
      </c>
      <c r="D74">
        <v>390092</v>
      </c>
    </row>
    <row r="75" spans="1:4" x14ac:dyDescent="0.35">
      <c r="A75" t="s">
        <v>4</v>
      </c>
      <c r="B75">
        <v>2021</v>
      </c>
      <c r="C75" t="s">
        <v>50</v>
      </c>
      <c r="D75">
        <v>391220</v>
      </c>
    </row>
    <row r="76" spans="1:4" x14ac:dyDescent="0.35">
      <c r="A76" t="s">
        <v>4</v>
      </c>
      <c r="B76">
        <v>2021</v>
      </c>
      <c r="C76" t="s">
        <v>47</v>
      </c>
      <c r="D76">
        <v>132978</v>
      </c>
    </row>
    <row r="77" spans="1:4" x14ac:dyDescent="0.35">
      <c r="A77" t="s">
        <v>4</v>
      </c>
      <c r="B77">
        <v>2021</v>
      </c>
      <c r="C77" t="s">
        <v>48</v>
      </c>
      <c r="D77">
        <v>385958</v>
      </c>
    </row>
    <row r="78" spans="1:4" x14ac:dyDescent="0.35">
      <c r="A78" t="s">
        <v>4</v>
      </c>
      <c r="B78">
        <v>2020</v>
      </c>
      <c r="C78" t="s">
        <v>49</v>
      </c>
      <c r="D78">
        <v>380240</v>
      </c>
    </row>
    <row r="79" spans="1:4" x14ac:dyDescent="0.35">
      <c r="A79" t="s">
        <v>4</v>
      </c>
      <c r="B79">
        <v>2020</v>
      </c>
      <c r="C79" t="s">
        <v>50</v>
      </c>
      <c r="D79">
        <v>374433</v>
      </c>
    </row>
    <row r="80" spans="1:4" x14ac:dyDescent="0.35">
      <c r="A80" t="s">
        <v>4</v>
      </c>
      <c r="B80">
        <v>2020</v>
      </c>
      <c r="C80" t="s">
        <v>47</v>
      </c>
      <c r="D80">
        <v>288386.00000000006</v>
      </c>
    </row>
    <row r="81" spans="1:4" x14ac:dyDescent="0.35">
      <c r="A81" t="s">
        <v>4</v>
      </c>
      <c r="B81">
        <v>2020</v>
      </c>
      <c r="C81" t="s">
        <v>48</v>
      </c>
      <c r="D81">
        <v>353036.99999999988</v>
      </c>
    </row>
    <row r="82" spans="1:4" x14ac:dyDescent="0.35">
      <c r="A82" t="s">
        <v>4</v>
      </c>
      <c r="B82">
        <v>2019</v>
      </c>
      <c r="C82" t="s">
        <v>49</v>
      </c>
      <c r="D82">
        <v>334839</v>
      </c>
    </row>
    <row r="83" spans="1:4" x14ac:dyDescent="0.35">
      <c r="A83" t="s">
        <v>4</v>
      </c>
      <c r="B83">
        <v>2019</v>
      </c>
      <c r="C83" t="s">
        <v>50</v>
      </c>
      <c r="D83">
        <v>365949</v>
      </c>
    </row>
    <row r="84" spans="1:4" x14ac:dyDescent="0.35">
      <c r="A84" t="s">
        <v>4</v>
      </c>
      <c r="B84">
        <v>2019</v>
      </c>
      <c r="C84" t="s">
        <v>47</v>
      </c>
      <c r="D84">
        <v>378890</v>
      </c>
    </row>
    <row r="85" spans="1:4" x14ac:dyDescent="0.35">
      <c r="A85" t="s">
        <v>4</v>
      </c>
      <c r="B85">
        <v>2019</v>
      </c>
      <c r="C85" t="s">
        <v>48</v>
      </c>
      <c r="D85">
        <v>392058.00000000006</v>
      </c>
    </row>
    <row r="86" spans="1:4" x14ac:dyDescent="0.35">
      <c r="A86" t="s">
        <v>4</v>
      </c>
      <c r="B86">
        <v>2018</v>
      </c>
      <c r="C86" t="s">
        <v>49</v>
      </c>
      <c r="D86">
        <v>410938</v>
      </c>
    </row>
    <row r="87" spans="1:4" x14ac:dyDescent="0.35">
      <c r="A87" t="s">
        <v>4</v>
      </c>
      <c r="B87">
        <v>2018</v>
      </c>
      <c r="C87" t="s">
        <v>50</v>
      </c>
      <c r="D87">
        <v>416662.43799999997</v>
      </c>
    </row>
    <row r="88" spans="1:4" x14ac:dyDescent="0.35">
      <c r="A88" t="s">
        <v>4</v>
      </c>
      <c r="B88">
        <v>2018</v>
      </c>
      <c r="C88" t="s">
        <v>47</v>
      </c>
      <c r="D88">
        <v>403151</v>
      </c>
    </row>
    <row r="89" spans="1:4" x14ac:dyDescent="0.35">
      <c r="A89" t="s">
        <v>4</v>
      </c>
      <c r="B89">
        <v>2018</v>
      </c>
      <c r="C89" t="s">
        <v>48</v>
      </c>
      <c r="D89">
        <v>424158</v>
      </c>
    </row>
    <row r="90" spans="1:4" x14ac:dyDescent="0.35">
      <c r="A90" t="s">
        <v>4</v>
      </c>
      <c r="B90">
        <v>2017</v>
      </c>
      <c r="C90" t="s">
        <v>49</v>
      </c>
      <c r="D90">
        <v>402861</v>
      </c>
    </row>
    <row r="91" spans="1:4" x14ac:dyDescent="0.35">
      <c r="A91" t="s">
        <v>4</v>
      </c>
      <c r="B91">
        <v>2017</v>
      </c>
      <c r="C91" t="s">
        <v>50</v>
      </c>
      <c r="D91">
        <v>423938</v>
      </c>
    </row>
    <row r="92" spans="1:4" x14ac:dyDescent="0.35">
      <c r="A92" t="s">
        <v>4</v>
      </c>
      <c r="B92">
        <v>2017</v>
      </c>
      <c r="C92" t="s">
        <v>47</v>
      </c>
      <c r="D92">
        <v>415543</v>
      </c>
    </row>
    <row r="93" spans="1:4" x14ac:dyDescent="0.35">
      <c r="A93" t="s">
        <v>4</v>
      </c>
      <c r="B93">
        <v>2017</v>
      </c>
      <c r="C93" t="s">
        <v>48</v>
      </c>
      <c r="D93">
        <v>424713</v>
      </c>
    </row>
    <row r="94" spans="1:4" x14ac:dyDescent="0.35">
      <c r="A94" t="s">
        <v>4</v>
      </c>
      <c r="B94">
        <v>2016</v>
      </c>
      <c r="C94" t="s">
        <v>49</v>
      </c>
      <c r="D94">
        <v>397072</v>
      </c>
    </row>
    <row r="95" spans="1:4" x14ac:dyDescent="0.35">
      <c r="A95" t="s">
        <v>4</v>
      </c>
      <c r="B95">
        <v>2016</v>
      </c>
      <c r="C95" t="s">
        <v>50</v>
      </c>
      <c r="D95">
        <v>397072</v>
      </c>
    </row>
    <row r="96" spans="1:4" x14ac:dyDescent="0.35">
      <c r="A96" t="s">
        <v>4</v>
      </c>
      <c r="B96">
        <v>2016</v>
      </c>
      <c r="C96" t="s">
        <v>47</v>
      </c>
      <c r="D96">
        <v>384202</v>
      </c>
    </row>
    <row r="97" spans="1:4" x14ac:dyDescent="0.35">
      <c r="A97" t="s">
        <v>4</v>
      </c>
      <c r="B97">
        <v>2016</v>
      </c>
      <c r="C97" t="s">
        <v>48</v>
      </c>
      <c r="D97">
        <v>382500</v>
      </c>
    </row>
    <row r="98" spans="1:4" x14ac:dyDescent="0.35">
      <c r="A98" t="s">
        <v>4</v>
      </c>
      <c r="B98">
        <v>2015</v>
      </c>
      <c r="C98" t="s">
        <v>49</v>
      </c>
      <c r="D98">
        <v>366485.00099999999</v>
      </c>
    </row>
    <row r="99" spans="1:4" x14ac:dyDescent="0.35">
      <c r="A99" t="s">
        <v>4</v>
      </c>
      <c r="B99">
        <v>2015</v>
      </c>
      <c r="C99" t="s">
        <v>50</v>
      </c>
      <c r="D99">
        <v>372699.00000000006</v>
      </c>
    </row>
    <row r="100" spans="1:4" x14ac:dyDescent="0.35">
      <c r="A100" t="s">
        <v>4</v>
      </c>
      <c r="B100">
        <v>2015</v>
      </c>
      <c r="C100" t="s">
        <v>47</v>
      </c>
      <c r="D100">
        <v>361322</v>
      </c>
    </row>
    <row r="101" spans="1:4" x14ac:dyDescent="0.35">
      <c r="A101" t="s">
        <v>4</v>
      </c>
      <c r="B101">
        <v>2015</v>
      </c>
      <c r="C101" t="s">
        <v>48</v>
      </c>
      <c r="D101">
        <v>361527</v>
      </c>
    </row>
    <row r="102" spans="1:4" x14ac:dyDescent="0.35">
      <c r="A102" t="s">
        <v>4</v>
      </c>
      <c r="B102">
        <v>2014</v>
      </c>
      <c r="C102" t="s">
        <v>49</v>
      </c>
      <c r="D102">
        <v>342570.99999999994</v>
      </c>
    </row>
    <row r="103" spans="1:4" x14ac:dyDescent="0.35">
      <c r="A103" t="s">
        <v>4</v>
      </c>
      <c r="B103">
        <v>2014</v>
      </c>
      <c r="C103" t="s">
        <v>50</v>
      </c>
      <c r="D103">
        <v>345122</v>
      </c>
    </row>
    <row r="104" spans="1:4" x14ac:dyDescent="0.35">
      <c r="A104" t="s">
        <v>4</v>
      </c>
      <c r="B104">
        <v>2014</v>
      </c>
      <c r="C104" t="s">
        <v>47</v>
      </c>
      <c r="D104">
        <v>351078</v>
      </c>
    </row>
    <row r="105" spans="1:4" x14ac:dyDescent="0.35">
      <c r="A105" t="s">
        <v>4</v>
      </c>
      <c r="B105">
        <v>2014</v>
      </c>
      <c r="C105" t="s">
        <v>48</v>
      </c>
      <c r="D105">
        <v>353488</v>
      </c>
    </row>
    <row r="106" spans="1:4" x14ac:dyDescent="0.35">
      <c r="A106" t="s">
        <v>4</v>
      </c>
      <c r="B106">
        <v>2013</v>
      </c>
      <c r="C106" t="s">
        <v>49</v>
      </c>
      <c r="D106">
        <v>353488</v>
      </c>
    </row>
    <row r="107" spans="1:4" x14ac:dyDescent="0.35">
      <c r="A107" t="s">
        <v>4</v>
      </c>
      <c r="B107">
        <v>2013</v>
      </c>
      <c r="C107" t="s">
        <v>50</v>
      </c>
      <c r="D107">
        <v>356782</v>
      </c>
    </row>
    <row r="108" spans="1:4" x14ac:dyDescent="0.35">
      <c r="A108" t="s">
        <v>4</v>
      </c>
      <c r="B108">
        <v>2013</v>
      </c>
      <c r="C108" t="s">
        <v>47</v>
      </c>
      <c r="D108">
        <v>353488</v>
      </c>
    </row>
    <row r="109" spans="1:4" x14ac:dyDescent="0.35">
      <c r="A109" t="s">
        <v>4</v>
      </c>
      <c r="B109">
        <v>2013</v>
      </c>
      <c r="C109" t="s">
        <v>48</v>
      </c>
      <c r="D109">
        <v>347477</v>
      </c>
    </row>
    <row r="110" spans="1:4" x14ac:dyDescent="0.35">
      <c r="A110" t="s">
        <v>4</v>
      </c>
      <c r="B110">
        <v>2012</v>
      </c>
      <c r="C110" t="s">
        <v>49</v>
      </c>
      <c r="D110">
        <v>210108.14666666664</v>
      </c>
    </row>
    <row r="111" spans="1:4" x14ac:dyDescent="0.35">
      <c r="A111" t="s">
        <v>4</v>
      </c>
      <c r="B111">
        <v>2012</v>
      </c>
      <c r="C111" t="s">
        <v>50</v>
      </c>
      <c r="D111">
        <v>219012.53733333331</v>
      </c>
    </row>
    <row r="112" spans="1:4" x14ac:dyDescent="0.35">
      <c r="A112" t="s">
        <v>4</v>
      </c>
      <c r="B112">
        <v>2012</v>
      </c>
      <c r="C112" t="s">
        <v>47</v>
      </c>
      <c r="D112">
        <v>174450.66666666666</v>
      </c>
    </row>
    <row r="113" spans="1:4" x14ac:dyDescent="0.35">
      <c r="A113" t="s">
        <v>4</v>
      </c>
      <c r="B113">
        <v>2012</v>
      </c>
      <c r="C113" t="s">
        <v>48</v>
      </c>
      <c r="D113">
        <v>40514.594666666664</v>
      </c>
    </row>
    <row r="114" spans="1:4" x14ac:dyDescent="0.35">
      <c r="A114" t="s">
        <v>5</v>
      </c>
      <c r="B114">
        <v>2024</v>
      </c>
      <c r="C114" t="s">
        <v>47</v>
      </c>
      <c r="D114">
        <v>282261.5</v>
      </c>
    </row>
    <row r="115" spans="1:4" x14ac:dyDescent="0.35">
      <c r="A115" t="s">
        <v>5</v>
      </c>
      <c r="B115">
        <v>2024</v>
      </c>
      <c r="C115" t="s">
        <v>48</v>
      </c>
      <c r="D115">
        <v>269867.94500000001</v>
      </c>
    </row>
    <row r="116" spans="1:4" x14ac:dyDescent="0.35">
      <c r="A116" t="s">
        <v>5</v>
      </c>
      <c r="B116">
        <v>2023</v>
      </c>
      <c r="C116" t="s">
        <v>49</v>
      </c>
      <c r="D116">
        <v>283070</v>
      </c>
    </row>
    <row r="117" spans="1:4" x14ac:dyDescent="0.35">
      <c r="A117" t="s">
        <v>5</v>
      </c>
      <c r="B117">
        <v>2023</v>
      </c>
      <c r="C117" t="s">
        <v>50</v>
      </c>
      <c r="D117">
        <v>299410</v>
      </c>
    </row>
    <row r="118" spans="1:4" x14ac:dyDescent="0.35">
      <c r="A118" t="s">
        <v>5</v>
      </c>
      <c r="B118">
        <v>2023</v>
      </c>
      <c r="C118" t="s">
        <v>47</v>
      </c>
      <c r="D118">
        <v>265740</v>
      </c>
    </row>
    <row r="119" spans="1:4" x14ac:dyDescent="0.35">
      <c r="A119" t="s">
        <v>5</v>
      </c>
      <c r="B119">
        <v>2023</v>
      </c>
      <c r="C119" t="s">
        <v>48</v>
      </c>
      <c r="D119">
        <v>271866</v>
      </c>
    </row>
    <row r="120" spans="1:4" x14ac:dyDescent="0.35">
      <c r="A120" t="s">
        <v>5</v>
      </c>
      <c r="B120">
        <v>2022</v>
      </c>
      <c r="C120" t="s">
        <v>49</v>
      </c>
      <c r="D120">
        <v>267258.84000000008</v>
      </c>
    </row>
    <row r="121" spans="1:4" x14ac:dyDescent="0.35">
      <c r="A121" t="s">
        <v>5</v>
      </c>
      <c r="B121">
        <v>2022</v>
      </c>
      <c r="C121" t="s">
        <v>50</v>
      </c>
      <c r="D121">
        <v>227354</v>
      </c>
    </row>
    <row r="122" spans="1:4" x14ac:dyDescent="0.35">
      <c r="A122" t="s">
        <v>5</v>
      </c>
      <c r="B122">
        <v>2022</v>
      </c>
      <c r="C122" t="s">
        <v>47</v>
      </c>
      <c r="D122">
        <v>276950</v>
      </c>
    </row>
    <row r="123" spans="1:4" x14ac:dyDescent="0.35">
      <c r="A123" t="s">
        <v>5</v>
      </c>
      <c r="B123">
        <v>2022</v>
      </c>
      <c r="C123" t="s">
        <v>48</v>
      </c>
      <c r="D123">
        <v>276950</v>
      </c>
    </row>
    <row r="124" spans="1:4" x14ac:dyDescent="0.35">
      <c r="A124" t="s">
        <v>5</v>
      </c>
      <c r="B124">
        <v>2021</v>
      </c>
      <c r="C124" t="s">
        <v>49</v>
      </c>
      <c r="D124">
        <v>252914</v>
      </c>
    </row>
    <row r="125" spans="1:4" x14ac:dyDescent="0.35">
      <c r="A125" t="s">
        <v>5</v>
      </c>
      <c r="B125">
        <v>2021</v>
      </c>
      <c r="C125" t="s">
        <v>50</v>
      </c>
      <c r="D125">
        <v>207034</v>
      </c>
    </row>
    <row r="126" spans="1:4" x14ac:dyDescent="0.35">
      <c r="A126" t="s">
        <v>5</v>
      </c>
      <c r="B126">
        <v>2021</v>
      </c>
      <c r="C126" t="s">
        <v>47</v>
      </c>
      <c r="D126">
        <v>214117.59</v>
      </c>
    </row>
    <row r="127" spans="1:4" x14ac:dyDescent="0.35">
      <c r="A127" t="s">
        <v>5</v>
      </c>
      <c r="B127">
        <v>2021</v>
      </c>
      <c r="C127" t="s">
        <v>48</v>
      </c>
      <c r="D127">
        <v>256391</v>
      </c>
    </row>
    <row r="128" spans="1:4" x14ac:dyDescent="0.35">
      <c r="A128" t="s">
        <v>5</v>
      </c>
      <c r="B128">
        <v>2020</v>
      </c>
      <c r="C128" t="s">
        <v>49</v>
      </c>
      <c r="D128">
        <v>202232</v>
      </c>
    </row>
    <row r="129" spans="1:4" x14ac:dyDescent="0.35">
      <c r="A129" t="s">
        <v>5</v>
      </c>
      <c r="B129">
        <v>2020</v>
      </c>
      <c r="C129" t="s">
        <v>50</v>
      </c>
      <c r="D129">
        <v>239050</v>
      </c>
    </row>
    <row r="130" spans="1:4" x14ac:dyDescent="0.35">
      <c r="A130" t="s">
        <v>5</v>
      </c>
      <c r="B130">
        <v>2020</v>
      </c>
      <c r="C130" t="s">
        <v>47</v>
      </c>
      <c r="D130">
        <v>203377</v>
      </c>
    </row>
    <row r="131" spans="1:4" x14ac:dyDescent="0.35">
      <c r="A131" t="s">
        <v>5</v>
      </c>
      <c r="B131">
        <v>2020</v>
      </c>
      <c r="C131" t="s">
        <v>48</v>
      </c>
      <c r="D131">
        <v>212676</v>
      </c>
    </row>
    <row r="132" spans="1:4" x14ac:dyDescent="0.35">
      <c r="A132" t="s">
        <v>5</v>
      </c>
      <c r="B132">
        <v>2019</v>
      </c>
      <c r="C132" t="s">
        <v>49</v>
      </c>
      <c r="D132">
        <v>199025</v>
      </c>
    </row>
    <row r="133" spans="1:4" x14ac:dyDescent="0.35">
      <c r="A133" t="s">
        <v>5</v>
      </c>
      <c r="B133">
        <v>2019</v>
      </c>
      <c r="C133" t="s">
        <v>50</v>
      </c>
      <c r="D133">
        <v>200337.99700000003</v>
      </c>
    </row>
    <row r="134" spans="1:4" x14ac:dyDescent="0.35">
      <c r="A134" t="s">
        <v>5</v>
      </c>
      <c r="B134">
        <v>2019</v>
      </c>
      <c r="C134" t="s">
        <v>47</v>
      </c>
      <c r="D134">
        <v>181646.73699999999</v>
      </c>
    </row>
    <row r="135" spans="1:4" x14ac:dyDescent="0.35">
      <c r="A135" t="s">
        <v>5</v>
      </c>
      <c r="B135">
        <v>2019</v>
      </c>
      <c r="C135" t="s">
        <v>48</v>
      </c>
      <c r="D135">
        <v>137794.0970000001</v>
      </c>
    </row>
    <row r="136" spans="1:4" x14ac:dyDescent="0.35">
      <c r="A136" t="s">
        <v>5</v>
      </c>
      <c r="B136">
        <v>2018</v>
      </c>
      <c r="C136" t="s">
        <v>49</v>
      </c>
      <c r="D136">
        <v>886.84503700000005</v>
      </c>
    </row>
    <row r="137" spans="1:4" x14ac:dyDescent="0.35">
      <c r="A137" t="s">
        <v>6</v>
      </c>
      <c r="B137">
        <v>2024</v>
      </c>
      <c r="C137" t="s">
        <v>47</v>
      </c>
      <c r="D137">
        <v>126793.13</v>
      </c>
    </row>
    <row r="138" spans="1:4" x14ac:dyDescent="0.35">
      <c r="A138" t="s">
        <v>6</v>
      </c>
      <c r="B138">
        <v>2024</v>
      </c>
      <c r="C138" t="s">
        <v>48</v>
      </c>
      <c r="D138">
        <v>193153</v>
      </c>
    </row>
    <row r="139" spans="1:4" x14ac:dyDescent="0.35">
      <c r="A139" t="s">
        <v>6</v>
      </c>
      <c r="B139">
        <v>2023</v>
      </c>
      <c r="C139" t="s">
        <v>49</v>
      </c>
      <c r="D139">
        <v>159058.95000000001</v>
      </c>
    </row>
    <row r="140" spans="1:4" x14ac:dyDescent="0.35">
      <c r="A140" t="s">
        <v>6</v>
      </c>
      <c r="B140">
        <v>2023</v>
      </c>
      <c r="C140" t="s">
        <v>50</v>
      </c>
      <c r="D140">
        <v>112986.25</v>
      </c>
    </row>
    <row r="141" spans="1:4" x14ac:dyDescent="0.35">
      <c r="A141" t="s">
        <v>6</v>
      </c>
      <c r="B141">
        <v>2023</v>
      </c>
      <c r="C141" t="s">
        <v>47</v>
      </c>
      <c r="D141">
        <v>131791.15</v>
      </c>
    </row>
    <row r="142" spans="1:4" x14ac:dyDescent="0.35">
      <c r="A142" t="s">
        <v>7</v>
      </c>
      <c r="B142">
        <v>2024</v>
      </c>
      <c r="C142" t="s">
        <v>47</v>
      </c>
      <c r="D142">
        <v>43679.594457088868</v>
      </c>
    </row>
    <row r="143" spans="1:4" x14ac:dyDescent="0.35">
      <c r="A143" t="s">
        <v>7</v>
      </c>
      <c r="B143">
        <v>2024</v>
      </c>
      <c r="C143" t="s">
        <v>48</v>
      </c>
      <c r="D143">
        <v>2537.5201042304602</v>
      </c>
    </row>
    <row r="144" spans="1:4" x14ac:dyDescent="0.35">
      <c r="A144" t="s">
        <v>7</v>
      </c>
      <c r="B144">
        <v>2023</v>
      </c>
      <c r="C144" t="s">
        <v>49</v>
      </c>
      <c r="D144">
        <v>9443.222639999989</v>
      </c>
    </row>
    <row r="145" spans="1:4" x14ac:dyDescent="0.35">
      <c r="A145" t="s">
        <v>7</v>
      </c>
      <c r="B145">
        <v>2023</v>
      </c>
      <c r="C145" t="s">
        <v>50</v>
      </c>
      <c r="D145">
        <v>7524.5951700000005</v>
      </c>
    </row>
    <row r="146" spans="1:4" x14ac:dyDescent="0.35">
      <c r="A146" t="s">
        <v>7</v>
      </c>
      <c r="B146">
        <v>2023</v>
      </c>
      <c r="C146" t="s">
        <v>47</v>
      </c>
      <c r="D146">
        <v>7146.4403500000008</v>
      </c>
    </row>
    <row r="147" spans="1:4" x14ac:dyDescent="0.35">
      <c r="A147" t="s">
        <v>7</v>
      </c>
      <c r="B147">
        <v>2023</v>
      </c>
      <c r="C147" t="s">
        <v>48</v>
      </c>
      <c r="D147">
        <v>2656</v>
      </c>
    </row>
    <row r="148" spans="1:4" x14ac:dyDescent="0.35">
      <c r="A148" t="s">
        <v>7</v>
      </c>
      <c r="B148">
        <v>2022</v>
      </c>
      <c r="C148" t="s">
        <v>49</v>
      </c>
      <c r="D148">
        <v>9443.222639999989</v>
      </c>
    </row>
    <row r="149" spans="1:4" x14ac:dyDescent="0.35">
      <c r="A149" t="s">
        <v>7</v>
      </c>
      <c r="B149">
        <v>2022</v>
      </c>
      <c r="C149" t="s">
        <v>50</v>
      </c>
      <c r="D149">
        <v>8767.8276400000013</v>
      </c>
    </row>
    <row r="150" spans="1:4" x14ac:dyDescent="0.35">
      <c r="A150" t="s">
        <v>7</v>
      </c>
      <c r="B150">
        <v>2022</v>
      </c>
      <c r="C150" t="s">
        <v>47</v>
      </c>
      <c r="D150">
        <v>8291.0993500000004</v>
      </c>
    </row>
    <row r="151" spans="1:4" x14ac:dyDescent="0.35">
      <c r="A151" t="s">
        <v>7</v>
      </c>
      <c r="B151">
        <v>2022</v>
      </c>
      <c r="C151" t="s">
        <v>48</v>
      </c>
      <c r="D151">
        <v>1795.0922700000001</v>
      </c>
    </row>
    <row r="152" spans="1:4" x14ac:dyDescent="0.35">
      <c r="A152" t="s">
        <v>7</v>
      </c>
      <c r="B152">
        <v>2021</v>
      </c>
      <c r="C152" t="s">
        <v>49</v>
      </c>
      <c r="D152">
        <v>39.171322900000007</v>
      </c>
    </row>
    <row r="153" spans="1:4" x14ac:dyDescent="0.35">
      <c r="A153" t="s">
        <v>7</v>
      </c>
      <c r="B153">
        <v>2021</v>
      </c>
      <c r="C153" t="s">
        <v>50</v>
      </c>
      <c r="D153">
        <v>29.985027599999995</v>
      </c>
    </row>
    <row r="154" spans="1:4" x14ac:dyDescent="0.35">
      <c r="A154" t="s">
        <v>7</v>
      </c>
      <c r="B154">
        <v>2021</v>
      </c>
      <c r="C154" t="s">
        <v>47</v>
      </c>
      <c r="D154">
        <v>104.81310000000001</v>
      </c>
    </row>
    <row r="155" spans="1:4" x14ac:dyDescent="0.35">
      <c r="A155" t="s">
        <v>7</v>
      </c>
      <c r="B155">
        <v>2021</v>
      </c>
      <c r="C155" t="s">
        <v>48</v>
      </c>
      <c r="D155">
        <v>1515.037</v>
      </c>
    </row>
    <row r="156" spans="1:4" x14ac:dyDescent="0.35">
      <c r="A156" t="s">
        <v>7</v>
      </c>
      <c r="B156">
        <v>2020</v>
      </c>
      <c r="C156" t="s">
        <v>49</v>
      </c>
      <c r="D156">
        <v>67.546255099999996</v>
      </c>
    </row>
    <row r="157" spans="1:4" x14ac:dyDescent="0.35">
      <c r="A157" t="s">
        <v>7</v>
      </c>
      <c r="B157">
        <v>2020</v>
      </c>
      <c r="C157" t="s">
        <v>50</v>
      </c>
      <c r="D157">
        <v>85.723000000000013</v>
      </c>
    </row>
    <row r="158" spans="1:4" x14ac:dyDescent="0.35">
      <c r="A158" t="s">
        <v>7</v>
      </c>
      <c r="B158">
        <v>2020</v>
      </c>
      <c r="C158" t="s">
        <v>47</v>
      </c>
      <c r="D158">
        <v>48.306718266274991</v>
      </c>
    </row>
    <row r="159" spans="1:4" x14ac:dyDescent="0.35">
      <c r="A159" t="s">
        <v>7</v>
      </c>
      <c r="B159">
        <v>2020</v>
      </c>
      <c r="C159" t="s">
        <v>48</v>
      </c>
      <c r="D159">
        <v>6162</v>
      </c>
    </row>
    <row r="160" spans="1:4" x14ac:dyDescent="0.35">
      <c r="A160" t="s">
        <v>8</v>
      </c>
      <c r="B160">
        <v>2024</v>
      </c>
      <c r="C160" t="s">
        <v>47</v>
      </c>
      <c r="D160">
        <v>45115.442784216568</v>
      </c>
    </row>
    <row r="161" spans="1:4" x14ac:dyDescent="0.35">
      <c r="A161" t="s">
        <v>8</v>
      </c>
      <c r="B161">
        <v>2024</v>
      </c>
      <c r="C161" t="s">
        <v>48</v>
      </c>
      <c r="D161">
        <v>2066.1098957695399</v>
      </c>
    </row>
    <row r="162" spans="1:4" x14ac:dyDescent="0.35">
      <c r="A162" t="s">
        <v>8</v>
      </c>
      <c r="B162">
        <v>2023</v>
      </c>
      <c r="C162" t="s">
        <v>49</v>
      </c>
      <c r="D162">
        <v>13046.636979999999</v>
      </c>
    </row>
    <row r="163" spans="1:4" x14ac:dyDescent="0.35">
      <c r="A163" t="s">
        <v>8</v>
      </c>
      <c r="B163">
        <v>2023</v>
      </c>
      <c r="C163" t="s">
        <v>50</v>
      </c>
      <c r="D163">
        <v>7301.6909900000001</v>
      </c>
    </row>
    <row r="164" spans="1:4" x14ac:dyDescent="0.35">
      <c r="A164" t="s">
        <v>8</v>
      </c>
      <c r="B164">
        <v>2023</v>
      </c>
      <c r="C164" t="s">
        <v>47</v>
      </c>
      <c r="D164">
        <v>7266.9306100000022</v>
      </c>
    </row>
    <row r="165" spans="1:4" x14ac:dyDescent="0.35">
      <c r="A165" t="s">
        <v>8</v>
      </c>
      <c r="B165">
        <v>2023</v>
      </c>
      <c r="C165" t="s">
        <v>48</v>
      </c>
      <c r="D165">
        <v>2342</v>
      </c>
    </row>
    <row r="166" spans="1:4" x14ac:dyDescent="0.35">
      <c r="A166" t="s">
        <v>8</v>
      </c>
      <c r="B166">
        <v>2022</v>
      </c>
      <c r="C166" t="s">
        <v>49</v>
      </c>
      <c r="D166">
        <v>5695.2502574085693</v>
      </c>
    </row>
    <row r="167" spans="1:4" x14ac:dyDescent="0.35">
      <c r="A167" t="s">
        <v>8</v>
      </c>
      <c r="B167">
        <v>2022</v>
      </c>
      <c r="C167" t="s">
        <v>50</v>
      </c>
      <c r="D167">
        <v>207.37515999999999</v>
      </c>
    </row>
    <row r="168" spans="1:4" x14ac:dyDescent="0.35">
      <c r="A168" t="s">
        <v>8</v>
      </c>
      <c r="B168">
        <v>2022</v>
      </c>
      <c r="C168" t="s">
        <v>47</v>
      </c>
      <c r="D168">
        <v>207.37515999999999</v>
      </c>
    </row>
    <row r="169" spans="1:4" x14ac:dyDescent="0.35">
      <c r="A169" t="s">
        <v>8</v>
      </c>
      <c r="B169">
        <v>2022</v>
      </c>
      <c r="C169" t="s">
        <v>48</v>
      </c>
      <c r="D169">
        <v>0.3889999999999999</v>
      </c>
    </row>
    <row r="170" spans="1:4" x14ac:dyDescent="0.35">
      <c r="A170" t="s">
        <v>8</v>
      </c>
      <c r="B170">
        <v>2021</v>
      </c>
      <c r="C170" t="s">
        <v>49</v>
      </c>
      <c r="D170">
        <v>40.293363999999997</v>
      </c>
    </row>
    <row r="171" spans="1:4" x14ac:dyDescent="0.35">
      <c r="A171" t="s">
        <v>8</v>
      </c>
      <c r="B171">
        <v>2021</v>
      </c>
      <c r="C171" t="s">
        <v>50</v>
      </c>
      <c r="D171">
        <v>32.5186578</v>
      </c>
    </row>
    <row r="172" spans="1:4" x14ac:dyDescent="0.35">
      <c r="A172" t="s">
        <v>8</v>
      </c>
      <c r="B172">
        <v>2021</v>
      </c>
      <c r="C172" t="s">
        <v>47</v>
      </c>
      <c r="D172">
        <v>0</v>
      </c>
    </row>
    <row r="173" spans="1:4" x14ac:dyDescent="0.35">
      <c r="A173" t="s">
        <v>8</v>
      </c>
      <c r="B173">
        <v>2021</v>
      </c>
      <c r="C173" t="s">
        <v>48</v>
      </c>
      <c r="D173">
        <v>0</v>
      </c>
    </row>
    <row r="174" spans="1:4" x14ac:dyDescent="0.35">
      <c r="A174" t="s">
        <v>8</v>
      </c>
      <c r="B174">
        <v>2020</v>
      </c>
      <c r="C174" t="s">
        <v>49</v>
      </c>
      <c r="D174">
        <v>0</v>
      </c>
    </row>
    <row r="175" spans="1:4" x14ac:dyDescent="0.35">
      <c r="A175" t="s">
        <v>8</v>
      </c>
      <c r="B175">
        <v>2020</v>
      </c>
      <c r="C175" t="s">
        <v>50</v>
      </c>
      <c r="D175">
        <v>0</v>
      </c>
    </row>
    <row r="176" spans="1:4" x14ac:dyDescent="0.35">
      <c r="A176" t="s">
        <v>8</v>
      </c>
      <c r="B176">
        <v>2020</v>
      </c>
      <c r="C176" t="s">
        <v>47</v>
      </c>
      <c r="D176">
        <v>0</v>
      </c>
    </row>
    <row r="177" spans="1:4" x14ac:dyDescent="0.35">
      <c r="A177" t="s">
        <v>8</v>
      </c>
      <c r="B177">
        <v>2020</v>
      </c>
      <c r="C177" t="s">
        <v>48</v>
      </c>
      <c r="D177">
        <v>0</v>
      </c>
    </row>
    <row r="178" spans="1:4" x14ac:dyDescent="0.35">
      <c r="A178" t="s">
        <v>8</v>
      </c>
      <c r="B178">
        <v>2019</v>
      </c>
      <c r="C178" t="s">
        <v>49</v>
      </c>
      <c r="D178">
        <v>0</v>
      </c>
    </row>
    <row r="179" spans="1:4" x14ac:dyDescent="0.35">
      <c r="A179" t="s">
        <v>8</v>
      </c>
      <c r="B179">
        <v>2019</v>
      </c>
      <c r="C179" t="s">
        <v>50</v>
      </c>
      <c r="D179">
        <v>0</v>
      </c>
    </row>
    <row r="180" spans="1:4" x14ac:dyDescent="0.35">
      <c r="A180" t="s">
        <v>8</v>
      </c>
      <c r="B180">
        <v>2019</v>
      </c>
      <c r="C180" t="s">
        <v>47</v>
      </c>
      <c r="D180">
        <v>0</v>
      </c>
    </row>
    <row r="181" spans="1:4" x14ac:dyDescent="0.35">
      <c r="A181" t="s">
        <v>8</v>
      </c>
      <c r="B181">
        <v>2019</v>
      </c>
      <c r="C181" t="s">
        <v>48</v>
      </c>
      <c r="D181">
        <v>0</v>
      </c>
    </row>
    <row r="182" spans="1:4" x14ac:dyDescent="0.35">
      <c r="A182" t="s">
        <v>8</v>
      </c>
      <c r="B182">
        <v>2018</v>
      </c>
      <c r="C182" t="s">
        <v>49</v>
      </c>
      <c r="D182">
        <v>0</v>
      </c>
    </row>
    <row r="183" spans="1:4" x14ac:dyDescent="0.35">
      <c r="A183" t="s">
        <v>8</v>
      </c>
      <c r="B183">
        <v>2018</v>
      </c>
      <c r="C183" t="s">
        <v>50</v>
      </c>
      <c r="D183">
        <v>0</v>
      </c>
    </row>
    <row r="184" spans="1:4" x14ac:dyDescent="0.35">
      <c r="A184" t="s">
        <v>8</v>
      </c>
      <c r="B184">
        <v>2018</v>
      </c>
      <c r="C184" t="s">
        <v>47</v>
      </c>
      <c r="D184">
        <v>0</v>
      </c>
    </row>
    <row r="185" spans="1:4" x14ac:dyDescent="0.35">
      <c r="A185" t="s">
        <v>8</v>
      </c>
      <c r="B185">
        <v>2018</v>
      </c>
      <c r="C185" t="s">
        <v>48</v>
      </c>
      <c r="D185">
        <v>0</v>
      </c>
    </row>
    <row r="186" spans="1:4" x14ac:dyDescent="0.35">
      <c r="A186" t="s">
        <v>8</v>
      </c>
      <c r="B186">
        <v>2017</v>
      </c>
      <c r="C186" t="s">
        <v>49</v>
      </c>
      <c r="D186">
        <v>0</v>
      </c>
    </row>
    <row r="187" spans="1:4" x14ac:dyDescent="0.35">
      <c r="A187" t="s">
        <v>8</v>
      </c>
      <c r="B187">
        <v>2017</v>
      </c>
      <c r="C187" t="s">
        <v>50</v>
      </c>
      <c r="D187">
        <v>0</v>
      </c>
    </row>
    <row r="188" spans="1:4" x14ac:dyDescent="0.35">
      <c r="A188" t="s">
        <v>8</v>
      </c>
      <c r="B188">
        <v>2017</v>
      </c>
      <c r="C188" t="s">
        <v>47</v>
      </c>
      <c r="D188">
        <v>0</v>
      </c>
    </row>
    <row r="189" spans="1:4" x14ac:dyDescent="0.35">
      <c r="A189" t="s">
        <v>8</v>
      </c>
      <c r="B189">
        <v>2017</v>
      </c>
      <c r="C189" t="s">
        <v>48</v>
      </c>
      <c r="D189">
        <v>0</v>
      </c>
    </row>
    <row r="190" spans="1:4" x14ac:dyDescent="0.35">
      <c r="A190" t="s">
        <v>8</v>
      </c>
      <c r="B190">
        <v>2016</v>
      </c>
      <c r="C190" t="s">
        <v>49</v>
      </c>
      <c r="D190">
        <v>0</v>
      </c>
    </row>
    <row r="191" spans="1:4" x14ac:dyDescent="0.35">
      <c r="A191" t="s">
        <v>8</v>
      </c>
      <c r="B191">
        <v>2016</v>
      </c>
      <c r="C191" t="s">
        <v>50</v>
      </c>
      <c r="D191">
        <v>0</v>
      </c>
    </row>
    <row r="192" spans="1:4" x14ac:dyDescent="0.35">
      <c r="A192" t="s">
        <v>8</v>
      </c>
      <c r="B192">
        <v>2016</v>
      </c>
      <c r="C192" t="s">
        <v>47</v>
      </c>
      <c r="D192">
        <v>0</v>
      </c>
    </row>
    <row r="193" spans="1:4" x14ac:dyDescent="0.35">
      <c r="A193" t="s">
        <v>8</v>
      </c>
      <c r="B193">
        <v>2016</v>
      </c>
      <c r="C193" t="s">
        <v>48</v>
      </c>
      <c r="D193">
        <v>0</v>
      </c>
    </row>
    <row r="194" spans="1:4" x14ac:dyDescent="0.35">
      <c r="A194" t="s">
        <v>8</v>
      </c>
      <c r="B194">
        <v>2015</v>
      </c>
      <c r="C194" t="s">
        <v>49</v>
      </c>
      <c r="D194">
        <v>0</v>
      </c>
    </row>
    <row r="195" spans="1:4" x14ac:dyDescent="0.35">
      <c r="A195" t="s">
        <v>8</v>
      </c>
      <c r="B195">
        <v>2015</v>
      </c>
      <c r="C195" t="s">
        <v>50</v>
      </c>
      <c r="D195">
        <v>0</v>
      </c>
    </row>
    <row r="196" spans="1:4" x14ac:dyDescent="0.35">
      <c r="A196" t="s">
        <v>8</v>
      </c>
      <c r="B196">
        <v>2015</v>
      </c>
      <c r="C196" t="s">
        <v>47</v>
      </c>
      <c r="D196">
        <v>0</v>
      </c>
    </row>
    <row r="197" spans="1:4" x14ac:dyDescent="0.35">
      <c r="A197" t="s">
        <v>8</v>
      </c>
      <c r="B197">
        <v>2015</v>
      </c>
      <c r="C197" t="s">
        <v>48</v>
      </c>
      <c r="D197">
        <v>0</v>
      </c>
    </row>
    <row r="198" spans="1:4" x14ac:dyDescent="0.35">
      <c r="A198" t="s">
        <v>8</v>
      </c>
      <c r="B198">
        <v>2014</v>
      </c>
      <c r="C198" t="s">
        <v>49</v>
      </c>
      <c r="D198">
        <v>0</v>
      </c>
    </row>
    <row r="199" spans="1:4" x14ac:dyDescent="0.35">
      <c r="A199" t="s">
        <v>8</v>
      </c>
      <c r="B199">
        <v>2014</v>
      </c>
      <c r="C199" t="s">
        <v>50</v>
      </c>
      <c r="D199">
        <v>0</v>
      </c>
    </row>
    <row r="200" spans="1:4" x14ac:dyDescent="0.35">
      <c r="A200" t="s">
        <v>8</v>
      </c>
      <c r="B200">
        <v>2014</v>
      </c>
      <c r="C200" t="s">
        <v>47</v>
      </c>
      <c r="D200">
        <v>0</v>
      </c>
    </row>
    <row r="201" spans="1:4" x14ac:dyDescent="0.35">
      <c r="A201" t="s">
        <v>8</v>
      </c>
      <c r="B201">
        <v>2014</v>
      </c>
      <c r="C201" t="s">
        <v>48</v>
      </c>
      <c r="D201">
        <v>0</v>
      </c>
    </row>
    <row r="202" spans="1:4" x14ac:dyDescent="0.35">
      <c r="A202" t="s">
        <v>8</v>
      </c>
      <c r="B202">
        <v>2013</v>
      </c>
      <c r="C202" t="s">
        <v>49</v>
      </c>
      <c r="D202">
        <v>0</v>
      </c>
    </row>
    <row r="203" spans="1:4" x14ac:dyDescent="0.35">
      <c r="A203" t="s">
        <v>8</v>
      </c>
      <c r="B203">
        <v>2013</v>
      </c>
      <c r="C203" t="s">
        <v>50</v>
      </c>
      <c r="D203">
        <v>0</v>
      </c>
    </row>
    <row r="204" spans="1:4" x14ac:dyDescent="0.35">
      <c r="A204" t="s">
        <v>8</v>
      </c>
      <c r="B204">
        <v>2013</v>
      </c>
      <c r="C204" t="s">
        <v>47</v>
      </c>
      <c r="D204">
        <v>0</v>
      </c>
    </row>
    <row r="205" spans="1:4" x14ac:dyDescent="0.35">
      <c r="A205" t="s">
        <v>8</v>
      </c>
      <c r="B205">
        <v>2013</v>
      </c>
      <c r="C205" t="s">
        <v>48</v>
      </c>
      <c r="D205">
        <v>0</v>
      </c>
    </row>
    <row r="206" spans="1:4" x14ac:dyDescent="0.35">
      <c r="A206" t="s">
        <v>8</v>
      </c>
      <c r="B206">
        <v>2012</v>
      </c>
      <c r="C206" t="s">
        <v>49</v>
      </c>
      <c r="D206">
        <v>0</v>
      </c>
    </row>
    <row r="207" spans="1:4" x14ac:dyDescent="0.35">
      <c r="A207" t="s">
        <v>8</v>
      </c>
      <c r="B207">
        <v>2012</v>
      </c>
      <c r="C207" t="s">
        <v>50</v>
      </c>
      <c r="D207">
        <v>0</v>
      </c>
    </row>
    <row r="208" spans="1:4" x14ac:dyDescent="0.35">
      <c r="A208" t="s">
        <v>8</v>
      </c>
      <c r="B208">
        <v>2012</v>
      </c>
      <c r="C208" t="s">
        <v>47</v>
      </c>
      <c r="D208">
        <v>0</v>
      </c>
    </row>
    <row r="209" spans="1:4" x14ac:dyDescent="0.35">
      <c r="A209" t="s">
        <v>8</v>
      </c>
      <c r="B209">
        <v>2012</v>
      </c>
      <c r="C209" t="s">
        <v>48</v>
      </c>
      <c r="D209">
        <v>0</v>
      </c>
    </row>
    <row r="210" spans="1:4" x14ac:dyDescent="0.35">
      <c r="A210" t="s">
        <v>8</v>
      </c>
      <c r="B210">
        <v>2011</v>
      </c>
      <c r="C210" t="s">
        <v>49</v>
      </c>
      <c r="D210">
        <v>0</v>
      </c>
    </row>
    <row r="211" spans="1:4" x14ac:dyDescent="0.35">
      <c r="A211" t="s">
        <v>8</v>
      </c>
      <c r="B211">
        <v>2011</v>
      </c>
      <c r="C211" t="s">
        <v>50</v>
      </c>
      <c r="D211">
        <v>0</v>
      </c>
    </row>
    <row r="212" spans="1:4" x14ac:dyDescent="0.35">
      <c r="A212" t="s">
        <v>8</v>
      </c>
      <c r="B212">
        <v>2011</v>
      </c>
      <c r="C212" t="s">
        <v>47</v>
      </c>
      <c r="D212">
        <v>0</v>
      </c>
    </row>
    <row r="213" spans="1:4" x14ac:dyDescent="0.35">
      <c r="A213" t="s">
        <v>8</v>
      </c>
      <c r="B213">
        <v>2011</v>
      </c>
      <c r="C213" t="s">
        <v>48</v>
      </c>
      <c r="D213">
        <v>0</v>
      </c>
    </row>
    <row r="214" spans="1:4" x14ac:dyDescent="0.35">
      <c r="A214" t="s">
        <v>8</v>
      </c>
      <c r="B214">
        <v>2010</v>
      </c>
      <c r="C214" t="s">
        <v>49</v>
      </c>
      <c r="D214">
        <v>0</v>
      </c>
    </row>
    <row r="215" spans="1:4" x14ac:dyDescent="0.35">
      <c r="A215" t="s">
        <v>8</v>
      </c>
      <c r="B215">
        <v>2010</v>
      </c>
      <c r="C215" t="s">
        <v>50</v>
      </c>
      <c r="D215">
        <v>0</v>
      </c>
    </row>
    <row r="216" spans="1:4" x14ac:dyDescent="0.35">
      <c r="A216" t="s">
        <v>8</v>
      </c>
      <c r="B216">
        <v>2010</v>
      </c>
      <c r="C216" t="s">
        <v>47</v>
      </c>
      <c r="D216">
        <v>0</v>
      </c>
    </row>
    <row r="217" spans="1:4" x14ac:dyDescent="0.35">
      <c r="A217" t="s">
        <v>8</v>
      </c>
      <c r="B217">
        <v>2010</v>
      </c>
      <c r="C217" t="s">
        <v>48</v>
      </c>
      <c r="D217">
        <v>0</v>
      </c>
    </row>
    <row r="218" spans="1:4" x14ac:dyDescent="0.35">
      <c r="A218" t="s">
        <v>8</v>
      </c>
      <c r="B218">
        <v>2009</v>
      </c>
      <c r="C218" t="s">
        <v>49</v>
      </c>
      <c r="D218">
        <v>0</v>
      </c>
    </row>
    <row r="219" spans="1:4" x14ac:dyDescent="0.35">
      <c r="A219" t="s">
        <v>8</v>
      </c>
      <c r="B219">
        <v>2009</v>
      </c>
      <c r="C219" t="s">
        <v>50</v>
      </c>
      <c r="D219">
        <v>0</v>
      </c>
    </row>
    <row r="220" spans="1:4" x14ac:dyDescent="0.35">
      <c r="A220" t="s">
        <v>8</v>
      </c>
      <c r="B220">
        <v>2009</v>
      </c>
      <c r="C220" t="s">
        <v>47</v>
      </c>
      <c r="D220">
        <v>0</v>
      </c>
    </row>
    <row r="221" spans="1:4" x14ac:dyDescent="0.35">
      <c r="A221" t="s">
        <v>8</v>
      </c>
      <c r="B221">
        <v>2009</v>
      </c>
      <c r="C221" t="s">
        <v>48</v>
      </c>
      <c r="D221">
        <v>0</v>
      </c>
    </row>
    <row r="222" spans="1:4" x14ac:dyDescent="0.35">
      <c r="A222" t="s">
        <v>9</v>
      </c>
      <c r="B222">
        <v>2024</v>
      </c>
      <c r="C222" t="s">
        <v>47</v>
      </c>
      <c r="D222">
        <v>41057.248</v>
      </c>
    </row>
    <row r="223" spans="1:4" x14ac:dyDescent="0.35">
      <c r="A223" t="s">
        <v>9</v>
      </c>
      <c r="B223">
        <v>2024</v>
      </c>
      <c r="C223" t="s">
        <v>48</v>
      </c>
      <c r="D223">
        <v>59598.803</v>
      </c>
    </row>
    <row r="224" spans="1:4" x14ac:dyDescent="0.35">
      <c r="A224" t="s">
        <v>9</v>
      </c>
      <c r="B224">
        <v>2023</v>
      </c>
      <c r="C224" t="s">
        <v>49</v>
      </c>
      <c r="D224">
        <v>6472.8858</v>
      </c>
    </row>
    <row r="225" spans="1:4" x14ac:dyDescent="0.35">
      <c r="A225" t="s">
        <v>9</v>
      </c>
      <c r="B225">
        <v>2023</v>
      </c>
      <c r="C225" t="s">
        <v>50</v>
      </c>
      <c r="D225">
        <v>16552.8963</v>
      </c>
    </row>
    <row r="226" spans="1:4" x14ac:dyDescent="0.35">
      <c r="A226" t="s">
        <v>9</v>
      </c>
      <c r="B226">
        <v>2023</v>
      </c>
      <c r="C226" t="s">
        <v>47</v>
      </c>
      <c r="D226">
        <v>14373.654</v>
      </c>
    </row>
    <row r="227" spans="1:4" x14ac:dyDescent="0.35">
      <c r="A227" t="s">
        <v>9</v>
      </c>
      <c r="B227">
        <v>2023</v>
      </c>
      <c r="C227" t="s">
        <v>48</v>
      </c>
      <c r="D227">
        <v>18332.8007</v>
      </c>
    </row>
    <row r="228" spans="1:4" x14ac:dyDescent="0.35">
      <c r="A228" t="s">
        <v>9</v>
      </c>
      <c r="B228">
        <v>2022</v>
      </c>
      <c r="C228" t="s">
        <v>49</v>
      </c>
      <c r="D228">
        <v>16791.962600000003</v>
      </c>
    </row>
    <row r="229" spans="1:4" x14ac:dyDescent="0.35">
      <c r="A229" t="s">
        <v>9</v>
      </c>
      <c r="B229">
        <v>2022</v>
      </c>
      <c r="C229" t="s">
        <v>50</v>
      </c>
      <c r="D229">
        <v>41283</v>
      </c>
    </row>
    <row r="230" spans="1:4" x14ac:dyDescent="0.35">
      <c r="A230" t="s">
        <v>9</v>
      </c>
      <c r="B230">
        <v>2022</v>
      </c>
      <c r="C230" t="s">
        <v>47</v>
      </c>
      <c r="D230">
        <v>49199.5023</v>
      </c>
    </row>
    <row r="231" spans="1:4" x14ac:dyDescent="0.35">
      <c r="A231" t="s">
        <v>9</v>
      </c>
      <c r="B231">
        <v>2022</v>
      </c>
      <c r="C231" t="s">
        <v>48</v>
      </c>
      <c r="D231">
        <v>52368.608</v>
      </c>
    </row>
    <row r="232" spans="1:4" x14ac:dyDescent="0.35">
      <c r="A232" t="s">
        <v>9</v>
      </c>
      <c r="B232">
        <v>2021</v>
      </c>
      <c r="C232" t="s">
        <v>49</v>
      </c>
      <c r="D232">
        <v>22824.4915</v>
      </c>
    </row>
    <row r="233" spans="1:4" x14ac:dyDescent="0.35">
      <c r="A233" t="s">
        <v>9</v>
      </c>
      <c r="B233">
        <v>2021</v>
      </c>
      <c r="C233" t="s">
        <v>50</v>
      </c>
      <c r="D233">
        <v>48242.886900000005</v>
      </c>
    </row>
    <row r="234" spans="1:4" x14ac:dyDescent="0.35">
      <c r="A234" t="s">
        <v>9</v>
      </c>
      <c r="B234">
        <v>2021</v>
      </c>
      <c r="C234" t="s">
        <v>47</v>
      </c>
      <c r="D234">
        <v>51847.449000000001</v>
      </c>
    </row>
    <row r="235" spans="1:4" x14ac:dyDescent="0.35">
      <c r="A235" t="s">
        <v>9</v>
      </c>
      <c r="B235">
        <v>2021</v>
      </c>
      <c r="C235" t="s">
        <v>48</v>
      </c>
      <c r="D235">
        <v>53540.885999999999</v>
      </c>
    </row>
    <row r="236" spans="1:4" x14ac:dyDescent="0.35">
      <c r="A236" t="s">
        <v>9</v>
      </c>
      <c r="B236">
        <v>2020</v>
      </c>
      <c r="C236" t="s">
        <v>49</v>
      </c>
      <c r="D236">
        <v>25418.166399999998</v>
      </c>
    </row>
    <row r="237" spans="1:4" x14ac:dyDescent="0.35">
      <c r="A237" t="s">
        <v>9</v>
      </c>
      <c r="B237">
        <v>2020</v>
      </c>
      <c r="C237" t="s">
        <v>50</v>
      </c>
      <c r="D237">
        <v>32026.7058</v>
      </c>
    </row>
    <row r="238" spans="1:4" x14ac:dyDescent="0.35">
      <c r="A238" t="s">
        <v>9</v>
      </c>
      <c r="B238">
        <v>2020</v>
      </c>
      <c r="C238" t="s">
        <v>47</v>
      </c>
      <c r="D238">
        <v>41945.561999999998</v>
      </c>
    </row>
    <row r="239" spans="1:4" x14ac:dyDescent="0.35">
      <c r="A239" t="s">
        <v>9</v>
      </c>
      <c r="B239">
        <v>2020</v>
      </c>
      <c r="C239" t="s">
        <v>48</v>
      </c>
      <c r="D239">
        <v>50854.560299999997</v>
      </c>
    </row>
    <row r="240" spans="1:4" x14ac:dyDescent="0.35">
      <c r="A240" t="s">
        <v>9</v>
      </c>
      <c r="B240">
        <v>2019</v>
      </c>
      <c r="C240" t="s">
        <v>49</v>
      </c>
      <c r="D240">
        <v>40509.252099999962</v>
      </c>
    </row>
    <row r="241" spans="1:4" x14ac:dyDescent="0.35">
      <c r="A241" t="s">
        <v>9</v>
      </c>
      <c r="B241">
        <v>2019</v>
      </c>
      <c r="C241" t="s">
        <v>50</v>
      </c>
      <c r="D241">
        <v>37187.953199999953</v>
      </c>
    </row>
    <row r="242" spans="1:4" x14ac:dyDescent="0.35">
      <c r="A242" t="s">
        <v>9</v>
      </c>
      <c r="B242">
        <v>2019</v>
      </c>
      <c r="C242" t="s">
        <v>47</v>
      </c>
      <c r="D242">
        <v>24249.874099999954</v>
      </c>
    </row>
    <row r="243" spans="1:4" x14ac:dyDescent="0.35">
      <c r="A243" t="s">
        <v>9</v>
      </c>
      <c r="B243">
        <v>2019</v>
      </c>
      <c r="C243" t="s">
        <v>48</v>
      </c>
      <c r="D243">
        <v>59706.75200000011</v>
      </c>
    </row>
    <row r="244" spans="1:4" x14ac:dyDescent="0.35">
      <c r="A244" t="s">
        <v>9</v>
      </c>
      <c r="B244">
        <v>2018</v>
      </c>
      <c r="C244" t="s">
        <v>49</v>
      </c>
      <c r="D244">
        <v>59328.581099999996</v>
      </c>
    </row>
    <row r="245" spans="1:4" x14ac:dyDescent="0.35">
      <c r="A245" t="s">
        <v>9</v>
      </c>
      <c r="B245">
        <v>2018</v>
      </c>
      <c r="C245" t="s">
        <v>50</v>
      </c>
      <c r="D245">
        <v>41388.783199999998</v>
      </c>
    </row>
    <row r="246" spans="1:4" x14ac:dyDescent="0.35">
      <c r="A246" t="s">
        <v>9</v>
      </c>
      <c r="B246">
        <v>2018</v>
      </c>
      <c r="C246" t="s">
        <v>47</v>
      </c>
      <c r="D246">
        <v>22075.266</v>
      </c>
    </row>
    <row r="247" spans="1:4" x14ac:dyDescent="0.35">
      <c r="A247" t="s">
        <v>9</v>
      </c>
      <c r="B247">
        <v>2018</v>
      </c>
      <c r="C247" t="s">
        <v>48</v>
      </c>
      <c r="D247">
        <v>52374.374000000003</v>
      </c>
    </row>
    <row r="248" spans="1:4" x14ac:dyDescent="0.35">
      <c r="A248" t="s">
        <v>9</v>
      </c>
      <c r="B248">
        <v>2017</v>
      </c>
      <c r="C248" t="s">
        <v>49</v>
      </c>
      <c r="D248">
        <v>51759.322800000009</v>
      </c>
    </row>
    <row r="249" spans="1:4" x14ac:dyDescent="0.35">
      <c r="A249" t="s">
        <v>9</v>
      </c>
      <c r="B249">
        <v>2017</v>
      </c>
      <c r="C249" t="s">
        <v>50</v>
      </c>
      <c r="D249">
        <v>24639.859599999996</v>
      </c>
    </row>
    <row r="250" spans="1:4" x14ac:dyDescent="0.35">
      <c r="A250" t="s">
        <v>9</v>
      </c>
      <c r="B250">
        <v>2017</v>
      </c>
      <c r="C250" t="s">
        <v>47</v>
      </c>
      <c r="D250">
        <v>14467.784299999999</v>
      </c>
    </row>
    <row r="251" spans="1:4" x14ac:dyDescent="0.35">
      <c r="A251" t="s">
        <v>9</v>
      </c>
      <c r="B251">
        <v>2017</v>
      </c>
      <c r="C251" t="s">
        <v>48</v>
      </c>
      <c r="D251">
        <v>35214.272799999999</v>
      </c>
    </row>
    <row r="252" spans="1:4" x14ac:dyDescent="0.35">
      <c r="A252" t="s">
        <v>9</v>
      </c>
      <c r="B252">
        <v>2016</v>
      </c>
      <c r="C252" t="s">
        <v>49</v>
      </c>
      <c r="D252">
        <v>44841.315138263999</v>
      </c>
    </row>
    <row r="253" spans="1:4" x14ac:dyDescent="0.35">
      <c r="A253" t="s">
        <v>9</v>
      </c>
      <c r="B253">
        <v>2016</v>
      </c>
      <c r="C253" t="s">
        <v>50</v>
      </c>
      <c r="D253">
        <v>40744.809199999996</v>
      </c>
    </row>
    <row r="254" spans="1:4" x14ac:dyDescent="0.35">
      <c r="A254" t="s">
        <v>9</v>
      </c>
      <c r="B254">
        <v>2016</v>
      </c>
      <c r="C254" t="s">
        <v>47</v>
      </c>
      <c r="D254">
        <v>19472.565999999999</v>
      </c>
    </row>
    <row r="255" spans="1:4" x14ac:dyDescent="0.35">
      <c r="A255" t="s">
        <v>9</v>
      </c>
      <c r="B255">
        <v>2016</v>
      </c>
      <c r="C255" t="s">
        <v>48</v>
      </c>
      <c r="D255">
        <v>43786</v>
      </c>
    </row>
    <row r="256" spans="1:4" x14ac:dyDescent="0.35">
      <c r="A256" t="s">
        <v>9</v>
      </c>
      <c r="B256">
        <v>2015</v>
      </c>
      <c r="C256" t="s">
        <v>49</v>
      </c>
      <c r="D256">
        <v>26976.93</v>
      </c>
    </row>
    <row r="257" spans="1:4" x14ac:dyDescent="0.35">
      <c r="A257" t="s">
        <v>9</v>
      </c>
      <c r="B257">
        <v>2015</v>
      </c>
      <c r="C257" t="s">
        <v>50</v>
      </c>
      <c r="D257">
        <v>46656.976000000002</v>
      </c>
    </row>
    <row r="258" spans="1:4" x14ac:dyDescent="0.35">
      <c r="A258" t="s">
        <v>9</v>
      </c>
      <c r="B258">
        <v>2015</v>
      </c>
      <c r="C258" t="s">
        <v>47</v>
      </c>
      <c r="D258">
        <v>25733.567200000001</v>
      </c>
    </row>
    <row r="259" spans="1:4" x14ac:dyDescent="0.35">
      <c r="A259" t="s">
        <v>9</v>
      </c>
      <c r="B259">
        <v>2015</v>
      </c>
      <c r="C259" t="s">
        <v>48</v>
      </c>
      <c r="D259">
        <v>62918.902000000002</v>
      </c>
    </row>
    <row r="260" spans="1:4" x14ac:dyDescent="0.35">
      <c r="A260" t="s">
        <v>9</v>
      </c>
      <c r="B260">
        <v>2014</v>
      </c>
      <c r="C260" t="s">
        <v>49</v>
      </c>
      <c r="D260">
        <v>52968.670800000007</v>
      </c>
    </row>
    <row r="261" spans="1:4" x14ac:dyDescent="0.35">
      <c r="A261" t="s">
        <v>9</v>
      </c>
      <c r="B261">
        <v>2014</v>
      </c>
      <c r="C261" t="s">
        <v>50</v>
      </c>
      <c r="D261">
        <v>62683.795599999998</v>
      </c>
    </row>
    <row r="262" spans="1:4" x14ac:dyDescent="0.35">
      <c r="A262" t="s">
        <v>9</v>
      </c>
      <c r="B262">
        <v>2014</v>
      </c>
      <c r="C262" t="s">
        <v>47</v>
      </c>
      <c r="D262">
        <v>70837.801799999987</v>
      </c>
    </row>
    <row r="263" spans="1:4" x14ac:dyDescent="0.35">
      <c r="A263" t="s">
        <v>9</v>
      </c>
      <c r="B263">
        <v>2014</v>
      </c>
      <c r="C263" t="s">
        <v>48</v>
      </c>
      <c r="D263">
        <v>56731.672000000006</v>
      </c>
    </row>
    <row r="264" spans="1:4" x14ac:dyDescent="0.35">
      <c r="A264" t="s">
        <v>9</v>
      </c>
      <c r="B264">
        <v>2013</v>
      </c>
      <c r="C264" t="s">
        <v>49</v>
      </c>
      <c r="D264">
        <v>46952.060000000005</v>
      </c>
    </row>
    <row r="265" spans="1:4" x14ac:dyDescent="0.35">
      <c r="A265" t="s">
        <v>9</v>
      </c>
      <c r="B265">
        <v>2013</v>
      </c>
      <c r="C265" t="s">
        <v>50</v>
      </c>
      <c r="D265">
        <v>27150.718999999997</v>
      </c>
    </row>
    <row r="266" spans="1:4" x14ac:dyDescent="0.35">
      <c r="A266" t="s">
        <v>9</v>
      </c>
      <c r="B266">
        <v>2013</v>
      </c>
      <c r="C266" t="s">
        <v>47</v>
      </c>
      <c r="D266">
        <v>19208.107299999996</v>
      </c>
    </row>
    <row r="267" spans="1:4" x14ac:dyDescent="0.35">
      <c r="A267" t="s">
        <v>9</v>
      </c>
      <c r="B267">
        <v>2013</v>
      </c>
      <c r="C267" t="s">
        <v>48</v>
      </c>
      <c r="D267">
        <v>23119.449700000005</v>
      </c>
    </row>
    <row r="268" spans="1:4" x14ac:dyDescent="0.35">
      <c r="A268" t="s">
        <v>9</v>
      </c>
      <c r="B268">
        <v>2012</v>
      </c>
      <c r="C268" t="s">
        <v>49</v>
      </c>
      <c r="D268">
        <v>22966.546999999999</v>
      </c>
    </row>
    <row r="269" spans="1:4" x14ac:dyDescent="0.35">
      <c r="A269" t="s">
        <v>9</v>
      </c>
      <c r="B269">
        <v>2012</v>
      </c>
      <c r="C269" t="s">
        <v>50</v>
      </c>
      <c r="D269">
        <v>24488.451700000001</v>
      </c>
    </row>
    <row r="270" spans="1:4" x14ac:dyDescent="0.35">
      <c r="A270" t="s">
        <v>9</v>
      </c>
      <c r="B270">
        <v>2012</v>
      </c>
      <c r="C270" t="s">
        <v>47</v>
      </c>
      <c r="D270">
        <v>11800.038</v>
      </c>
    </row>
    <row r="271" spans="1:4" x14ac:dyDescent="0.35">
      <c r="A271" t="s">
        <v>9</v>
      </c>
      <c r="B271">
        <v>2012</v>
      </c>
      <c r="C271" t="s">
        <v>48</v>
      </c>
      <c r="D271">
        <v>26057.495200000005</v>
      </c>
    </row>
    <row r="272" spans="1:4" x14ac:dyDescent="0.35">
      <c r="A272" t="s">
        <v>9</v>
      </c>
      <c r="B272">
        <v>2011</v>
      </c>
      <c r="C272" t="s">
        <v>49</v>
      </c>
      <c r="D272">
        <v>15282.25</v>
      </c>
    </row>
    <row r="273" spans="1:4" x14ac:dyDescent="0.35">
      <c r="A273" t="s">
        <v>9</v>
      </c>
      <c r="B273">
        <v>2011</v>
      </c>
      <c r="C273" t="s">
        <v>50</v>
      </c>
      <c r="D273">
        <v>12466.741699999999</v>
      </c>
    </row>
    <row r="274" spans="1:4" x14ac:dyDescent="0.35">
      <c r="A274" t="s">
        <v>9</v>
      </c>
      <c r="B274">
        <v>2011</v>
      </c>
      <c r="C274" t="s">
        <v>47</v>
      </c>
      <c r="D274">
        <v>6709.1783000000005</v>
      </c>
    </row>
    <row r="275" spans="1:4" x14ac:dyDescent="0.35">
      <c r="A275" t="s">
        <v>9</v>
      </c>
      <c r="B275">
        <v>2011</v>
      </c>
      <c r="C275" t="s">
        <v>48</v>
      </c>
      <c r="D275">
        <v>23600.4064</v>
      </c>
    </row>
    <row r="276" spans="1:4" x14ac:dyDescent="0.35">
      <c r="A276" t="s">
        <v>9</v>
      </c>
      <c r="B276">
        <v>2010</v>
      </c>
      <c r="C276" t="s">
        <v>49</v>
      </c>
      <c r="D276">
        <v>24679.464500000002</v>
      </c>
    </row>
    <row r="277" spans="1:4" x14ac:dyDescent="0.35">
      <c r="A277" t="s">
        <v>9</v>
      </c>
      <c r="B277">
        <v>2010</v>
      </c>
      <c r="C277" t="s">
        <v>50</v>
      </c>
      <c r="D277">
        <v>23512.175500000001</v>
      </c>
    </row>
    <row r="278" spans="1:4" x14ac:dyDescent="0.35">
      <c r="A278" t="s">
        <v>9</v>
      </c>
      <c r="B278">
        <v>2010</v>
      </c>
      <c r="C278" t="s">
        <v>47</v>
      </c>
      <c r="D278">
        <v>9829.1628000000001</v>
      </c>
    </row>
    <row r="279" spans="1:4" x14ac:dyDescent="0.35">
      <c r="A279" t="s">
        <v>9</v>
      </c>
      <c r="B279">
        <v>2010</v>
      </c>
      <c r="C279" t="s">
        <v>48</v>
      </c>
      <c r="D279">
        <v>22293.732</v>
      </c>
    </row>
    <row r="280" spans="1:4" x14ac:dyDescent="0.35">
      <c r="A280" t="s">
        <v>9</v>
      </c>
      <c r="B280">
        <v>2009</v>
      </c>
      <c r="C280" t="s">
        <v>49</v>
      </c>
      <c r="D280">
        <v>16305.144800000002</v>
      </c>
    </row>
    <row r="281" spans="1:4" x14ac:dyDescent="0.35">
      <c r="A281" t="s">
        <v>9</v>
      </c>
      <c r="B281">
        <v>2009</v>
      </c>
      <c r="C281" t="s">
        <v>50</v>
      </c>
      <c r="D281">
        <v>25022.600400000003</v>
      </c>
    </row>
    <row r="282" spans="1:4" x14ac:dyDescent="0.35">
      <c r="A282" t="s">
        <v>9</v>
      </c>
      <c r="B282">
        <v>2009</v>
      </c>
      <c r="C282" t="s">
        <v>47</v>
      </c>
      <c r="D282">
        <v>14618.611800000001</v>
      </c>
    </row>
    <row r="283" spans="1:4" x14ac:dyDescent="0.35">
      <c r="A283" t="s">
        <v>9</v>
      </c>
      <c r="B283">
        <v>2009</v>
      </c>
      <c r="C283" t="s">
        <v>48</v>
      </c>
      <c r="D283">
        <v>25910.312900000004</v>
      </c>
    </row>
    <row r="284" spans="1:4" x14ac:dyDescent="0.35">
      <c r="A284" t="s">
        <v>10</v>
      </c>
      <c r="B284">
        <v>2024</v>
      </c>
      <c r="C284" t="s">
        <v>47</v>
      </c>
      <c r="D284">
        <v>1852.5060399999959</v>
      </c>
    </row>
    <row r="285" spans="1:4" x14ac:dyDescent="0.35">
      <c r="A285" t="s">
        <v>10</v>
      </c>
      <c r="B285">
        <v>2024</v>
      </c>
      <c r="C285" t="s">
        <v>48</v>
      </c>
      <c r="D285">
        <v>3671.1390000000001</v>
      </c>
    </row>
    <row r="286" spans="1:4" x14ac:dyDescent="0.35">
      <c r="A286" t="s">
        <v>10</v>
      </c>
      <c r="B286">
        <v>2023</v>
      </c>
      <c r="C286" t="s">
        <v>49</v>
      </c>
      <c r="D286">
        <v>1660.9870000000001</v>
      </c>
    </row>
    <row r="287" spans="1:4" x14ac:dyDescent="0.35">
      <c r="A287" t="s">
        <v>10</v>
      </c>
      <c r="B287">
        <v>2023</v>
      </c>
      <c r="C287" t="s">
        <v>50</v>
      </c>
      <c r="D287">
        <v>2067.8881600000022</v>
      </c>
    </row>
    <row r="288" spans="1:4" x14ac:dyDescent="0.35">
      <c r="A288" t="s">
        <v>10</v>
      </c>
      <c r="B288">
        <v>2023</v>
      </c>
      <c r="C288" t="s">
        <v>47</v>
      </c>
      <c r="D288">
        <v>3269.7750000000001</v>
      </c>
    </row>
    <row r="289" spans="1:4" x14ac:dyDescent="0.35">
      <c r="A289" t="s">
        <v>10</v>
      </c>
      <c r="B289">
        <v>2023</v>
      </c>
      <c r="C289" t="s">
        <v>48</v>
      </c>
      <c r="D289">
        <v>2642.9761800000001</v>
      </c>
    </row>
    <row r="290" spans="1:4" x14ac:dyDescent="0.35">
      <c r="A290" t="s">
        <v>10</v>
      </c>
      <c r="B290">
        <v>2022</v>
      </c>
      <c r="C290" t="s">
        <v>49</v>
      </c>
      <c r="D290">
        <v>1286.19</v>
      </c>
    </row>
    <row r="291" spans="1:4" x14ac:dyDescent="0.35">
      <c r="A291" t="s">
        <v>10</v>
      </c>
      <c r="B291">
        <v>2022</v>
      </c>
      <c r="C291" t="s">
        <v>50</v>
      </c>
      <c r="D291">
        <v>1716</v>
      </c>
    </row>
    <row r="292" spans="1:4" x14ac:dyDescent="0.35">
      <c r="A292" t="s">
        <v>10</v>
      </c>
      <c r="B292">
        <v>2022</v>
      </c>
      <c r="C292" t="s">
        <v>47</v>
      </c>
      <c r="D292">
        <v>0</v>
      </c>
    </row>
    <row r="293" spans="1:4" x14ac:dyDescent="0.35">
      <c r="A293" t="s">
        <v>10</v>
      </c>
      <c r="B293">
        <v>2022</v>
      </c>
      <c r="C293" t="s">
        <v>48</v>
      </c>
      <c r="D293">
        <v>0</v>
      </c>
    </row>
    <row r="294" spans="1:4" x14ac:dyDescent="0.35">
      <c r="A294" t="s">
        <v>10</v>
      </c>
      <c r="B294">
        <v>2021</v>
      </c>
      <c r="C294" t="s">
        <v>49</v>
      </c>
      <c r="D294">
        <v>0.1</v>
      </c>
    </row>
    <row r="295" spans="1:4" x14ac:dyDescent="0.35">
      <c r="A295" t="s">
        <v>10</v>
      </c>
      <c r="B295">
        <v>2021</v>
      </c>
      <c r="C295" t="s">
        <v>50</v>
      </c>
      <c r="D295">
        <v>0.127</v>
      </c>
    </row>
    <row r="296" spans="1:4" x14ac:dyDescent="0.35">
      <c r="A296" t="s">
        <v>10</v>
      </c>
      <c r="B296">
        <v>2021</v>
      </c>
      <c r="C296" t="s">
        <v>47</v>
      </c>
      <c r="D296">
        <v>4.1360000000000001</v>
      </c>
    </row>
    <row r="297" spans="1:4" x14ac:dyDescent="0.35">
      <c r="A297" t="s">
        <v>10</v>
      </c>
      <c r="B297">
        <v>2021</v>
      </c>
      <c r="C297" t="s">
        <v>48</v>
      </c>
      <c r="D297">
        <v>130.08099999999999</v>
      </c>
    </row>
    <row r="298" spans="1:4" x14ac:dyDescent="0.35">
      <c r="A298" t="s">
        <v>10</v>
      </c>
      <c r="B298">
        <v>2020</v>
      </c>
      <c r="C298" t="s">
        <v>49</v>
      </c>
      <c r="D298">
        <v>235.79300000000003</v>
      </c>
    </row>
    <row r="299" spans="1:4" x14ac:dyDescent="0.35">
      <c r="A299" t="s">
        <v>10</v>
      </c>
      <c r="B299">
        <v>2020</v>
      </c>
      <c r="C299" t="s">
        <v>50</v>
      </c>
      <c r="D299">
        <v>1957.806</v>
      </c>
    </row>
    <row r="300" spans="1:4" x14ac:dyDescent="0.35">
      <c r="A300" t="s">
        <v>10</v>
      </c>
      <c r="B300">
        <v>2020</v>
      </c>
      <c r="C300" t="s">
        <v>47</v>
      </c>
      <c r="D300">
        <v>1378.2739999999999</v>
      </c>
    </row>
    <row r="301" spans="1:4" x14ac:dyDescent="0.35">
      <c r="A301" t="s">
        <v>10</v>
      </c>
      <c r="B301">
        <v>2020</v>
      </c>
      <c r="C301" t="s">
        <v>48</v>
      </c>
      <c r="D301">
        <v>3961.931</v>
      </c>
    </row>
    <row r="302" spans="1:4" x14ac:dyDescent="0.35">
      <c r="A302" t="s">
        <v>10</v>
      </c>
      <c r="B302">
        <v>2019</v>
      </c>
      <c r="C302" t="s">
        <v>49</v>
      </c>
      <c r="D302">
        <v>1601.3140000000001</v>
      </c>
    </row>
    <row r="303" spans="1:4" x14ac:dyDescent="0.35">
      <c r="A303" t="s">
        <v>10</v>
      </c>
      <c r="B303">
        <v>2019</v>
      </c>
      <c r="C303" t="s">
        <v>50</v>
      </c>
      <c r="D303">
        <v>2674</v>
      </c>
    </row>
    <row r="304" spans="1:4" x14ac:dyDescent="0.35">
      <c r="A304" t="s">
        <v>10</v>
      </c>
      <c r="B304">
        <v>2019</v>
      </c>
      <c r="C304" t="s">
        <v>47</v>
      </c>
      <c r="D304">
        <v>3204</v>
      </c>
    </row>
    <row r="305" spans="1:4" x14ac:dyDescent="0.35">
      <c r="A305" t="s">
        <v>10</v>
      </c>
      <c r="B305">
        <v>2019</v>
      </c>
      <c r="C305" t="s">
        <v>48</v>
      </c>
      <c r="D305">
        <v>0</v>
      </c>
    </row>
    <row r="306" spans="1:4" x14ac:dyDescent="0.35">
      <c r="A306" t="s">
        <v>10</v>
      </c>
      <c r="B306">
        <v>2018</v>
      </c>
      <c r="C306" t="s">
        <v>49</v>
      </c>
      <c r="D306">
        <v>842.79200000000014</v>
      </c>
    </row>
    <row r="307" spans="1:4" x14ac:dyDescent="0.35">
      <c r="A307" t="s">
        <v>10</v>
      </c>
      <c r="B307">
        <v>2018</v>
      </c>
      <c r="C307" t="s">
        <v>50</v>
      </c>
      <c r="D307">
        <v>1258.6020000000001</v>
      </c>
    </row>
    <row r="308" spans="1:4" x14ac:dyDescent="0.35">
      <c r="A308" t="s">
        <v>10</v>
      </c>
      <c r="B308">
        <v>2018</v>
      </c>
      <c r="C308" t="s">
        <v>47</v>
      </c>
      <c r="D308">
        <v>1609.047</v>
      </c>
    </row>
    <row r="309" spans="1:4" x14ac:dyDescent="0.35">
      <c r="A309" t="s">
        <v>10</v>
      </c>
      <c r="B309">
        <v>2018</v>
      </c>
      <c r="C309" t="s">
        <v>48</v>
      </c>
      <c r="D309">
        <v>1989.287</v>
      </c>
    </row>
    <row r="310" spans="1:4" x14ac:dyDescent="0.35">
      <c r="A310" t="s">
        <v>10</v>
      </c>
      <c r="B310">
        <v>2017</v>
      </c>
      <c r="C310" t="s">
        <v>49</v>
      </c>
      <c r="D310">
        <v>910.34699999999998</v>
      </c>
    </row>
    <row r="311" spans="1:4" x14ac:dyDescent="0.35">
      <c r="A311" t="s">
        <v>10</v>
      </c>
      <c r="B311">
        <v>2017</v>
      </c>
      <c r="C311" t="s">
        <v>50</v>
      </c>
      <c r="D311">
        <v>1948.4420600000049</v>
      </c>
    </row>
    <row r="312" spans="1:4" x14ac:dyDescent="0.35">
      <c r="A312" t="s">
        <v>10</v>
      </c>
      <c r="B312">
        <v>2017</v>
      </c>
      <c r="C312" t="s">
        <v>47</v>
      </c>
      <c r="D312">
        <v>2232.6800000000003</v>
      </c>
    </row>
    <row r="313" spans="1:4" x14ac:dyDescent="0.35">
      <c r="A313" t="s">
        <v>10</v>
      </c>
      <c r="B313">
        <v>2017</v>
      </c>
      <c r="C313" t="s">
        <v>48</v>
      </c>
      <c r="D313">
        <v>2678.8650000000002</v>
      </c>
    </row>
    <row r="314" spans="1:4" x14ac:dyDescent="0.35">
      <c r="A314" t="s">
        <v>10</v>
      </c>
      <c r="B314">
        <v>2016</v>
      </c>
      <c r="C314" t="s">
        <v>49</v>
      </c>
      <c r="D314">
        <v>1670.991</v>
      </c>
    </row>
    <row r="315" spans="1:4" x14ac:dyDescent="0.35">
      <c r="A315" t="s">
        <v>10</v>
      </c>
      <c r="B315">
        <v>2016</v>
      </c>
      <c r="C315" t="s">
        <v>50</v>
      </c>
      <c r="D315">
        <v>2117.8505599999999</v>
      </c>
    </row>
    <row r="316" spans="1:4" x14ac:dyDescent="0.35">
      <c r="A316" t="s">
        <v>10</v>
      </c>
      <c r="B316">
        <v>2016</v>
      </c>
      <c r="C316" t="s">
        <v>47</v>
      </c>
      <c r="D316">
        <v>1934.7510000000002</v>
      </c>
    </row>
    <row r="317" spans="1:4" x14ac:dyDescent="0.35">
      <c r="A317" t="s">
        <v>10</v>
      </c>
      <c r="B317">
        <v>2016</v>
      </c>
      <c r="C317" t="s">
        <v>48</v>
      </c>
      <c r="D317">
        <v>2195</v>
      </c>
    </row>
    <row r="318" spans="1:4" x14ac:dyDescent="0.35">
      <c r="A318" t="s">
        <v>11</v>
      </c>
      <c r="B318">
        <v>2024</v>
      </c>
      <c r="C318" t="s">
        <v>47</v>
      </c>
      <c r="D318">
        <v>5917</v>
      </c>
    </row>
    <row r="319" spans="1:4" x14ac:dyDescent="0.35">
      <c r="A319" t="s">
        <v>11</v>
      </c>
      <c r="B319">
        <v>2024</v>
      </c>
      <c r="C319" t="s">
        <v>48</v>
      </c>
      <c r="D319">
        <v>2426.4</v>
      </c>
    </row>
    <row r="320" spans="1:4" x14ac:dyDescent="0.35">
      <c r="A320" t="s">
        <v>11</v>
      </c>
      <c r="B320">
        <v>2023</v>
      </c>
      <c r="C320" t="s">
        <v>49</v>
      </c>
      <c r="D320">
        <v>1071.8</v>
      </c>
    </row>
    <row r="321" spans="1:4" x14ac:dyDescent="0.35">
      <c r="A321" t="s">
        <v>11</v>
      </c>
      <c r="B321">
        <v>2023</v>
      </c>
      <c r="C321" t="s">
        <v>50</v>
      </c>
      <c r="D321">
        <v>849.5</v>
      </c>
    </row>
    <row r="322" spans="1:4" x14ac:dyDescent="0.35">
      <c r="A322" t="s">
        <v>11</v>
      </c>
      <c r="B322">
        <v>2023</v>
      </c>
      <c r="C322" t="s">
        <v>47</v>
      </c>
      <c r="D322">
        <v>108.7</v>
      </c>
    </row>
    <row r="323" spans="1:4" x14ac:dyDescent="0.35">
      <c r="A323" t="s">
        <v>11</v>
      </c>
      <c r="B323">
        <v>2023</v>
      </c>
      <c r="C323" t="s">
        <v>48</v>
      </c>
      <c r="D323">
        <v>2151.1</v>
      </c>
    </row>
    <row r="324" spans="1:4" x14ac:dyDescent="0.35">
      <c r="A324" t="s">
        <v>11</v>
      </c>
      <c r="B324">
        <v>2022</v>
      </c>
      <c r="C324" t="s">
        <v>49</v>
      </c>
      <c r="D324">
        <v>6402.9</v>
      </c>
    </row>
    <row r="325" spans="1:4" x14ac:dyDescent="0.35">
      <c r="A325" t="s">
        <v>11</v>
      </c>
      <c r="B325">
        <v>2022</v>
      </c>
      <c r="C325" t="s">
        <v>50</v>
      </c>
      <c r="D325">
        <v>7454</v>
      </c>
    </row>
    <row r="326" spans="1:4" x14ac:dyDescent="0.35">
      <c r="A326" t="s">
        <v>11</v>
      </c>
      <c r="B326">
        <v>2022</v>
      </c>
      <c r="C326" t="s">
        <v>47</v>
      </c>
      <c r="D326">
        <v>11440</v>
      </c>
    </row>
    <row r="327" spans="1:4" x14ac:dyDescent="0.35">
      <c r="A327" t="s">
        <v>11</v>
      </c>
      <c r="B327">
        <v>2022</v>
      </c>
      <c r="C327" t="s">
        <v>48</v>
      </c>
      <c r="D327">
        <v>10404.6</v>
      </c>
    </row>
    <row r="328" spans="1:4" x14ac:dyDescent="0.35">
      <c r="A328" t="s">
        <v>11</v>
      </c>
      <c r="B328">
        <v>2021</v>
      </c>
      <c r="C328" t="s">
        <v>49</v>
      </c>
      <c r="D328">
        <v>11156.1</v>
      </c>
    </row>
    <row r="329" spans="1:4" x14ac:dyDescent="0.35">
      <c r="A329" t="s">
        <v>11</v>
      </c>
      <c r="B329">
        <v>2021</v>
      </c>
      <c r="C329" t="s">
        <v>50</v>
      </c>
      <c r="D329">
        <v>10878.5</v>
      </c>
    </row>
    <row r="330" spans="1:4" x14ac:dyDescent="0.35">
      <c r="A330" t="s">
        <v>11</v>
      </c>
      <c r="B330">
        <v>2021</v>
      </c>
      <c r="C330" t="s">
        <v>47</v>
      </c>
      <c r="D330">
        <v>9127.9</v>
      </c>
    </row>
    <row r="331" spans="1:4" x14ac:dyDescent="0.35">
      <c r="A331" t="s">
        <v>11</v>
      </c>
      <c r="B331">
        <v>2021</v>
      </c>
      <c r="C331" t="s">
        <v>48</v>
      </c>
      <c r="D331">
        <v>6061.2</v>
      </c>
    </row>
    <row r="332" spans="1:4" x14ac:dyDescent="0.35">
      <c r="A332" t="s">
        <v>11</v>
      </c>
      <c r="B332">
        <v>2020</v>
      </c>
      <c r="C332" t="s">
        <v>49</v>
      </c>
      <c r="D332">
        <v>9048</v>
      </c>
    </row>
    <row r="333" spans="1:4" x14ac:dyDescent="0.35">
      <c r="A333" t="s">
        <v>11</v>
      </c>
      <c r="B333">
        <v>2020</v>
      </c>
      <c r="C333" t="s">
        <v>50</v>
      </c>
      <c r="D333">
        <v>9131</v>
      </c>
    </row>
    <row r="334" spans="1:4" x14ac:dyDescent="0.35">
      <c r="A334" t="s">
        <v>11</v>
      </c>
      <c r="B334">
        <v>2020</v>
      </c>
      <c r="C334" t="s">
        <v>47</v>
      </c>
      <c r="D334">
        <v>6173.3</v>
      </c>
    </row>
    <row r="335" spans="1:4" x14ac:dyDescent="0.35">
      <c r="A335" t="s">
        <v>11</v>
      </c>
      <c r="B335">
        <v>2020</v>
      </c>
      <c r="C335" t="s">
        <v>48</v>
      </c>
      <c r="D335">
        <v>6152.4</v>
      </c>
    </row>
    <row r="336" spans="1:4" x14ac:dyDescent="0.35">
      <c r="A336" t="s">
        <v>11</v>
      </c>
      <c r="B336">
        <v>2019</v>
      </c>
      <c r="C336" t="s">
        <v>49</v>
      </c>
      <c r="D336">
        <v>6485.3</v>
      </c>
    </row>
    <row r="337" spans="1:4" x14ac:dyDescent="0.35">
      <c r="A337" t="s">
        <v>11</v>
      </c>
      <c r="B337">
        <v>2019</v>
      </c>
      <c r="C337" t="s">
        <v>50</v>
      </c>
      <c r="D337">
        <v>6818.2</v>
      </c>
    </row>
    <row r="338" spans="1:4" x14ac:dyDescent="0.35">
      <c r="A338" t="s">
        <v>11</v>
      </c>
      <c r="B338">
        <v>2019</v>
      </c>
      <c r="C338" t="s">
        <v>47</v>
      </c>
      <c r="D338">
        <v>6522.9409999999998</v>
      </c>
    </row>
    <row r="339" spans="1:4" x14ac:dyDescent="0.35">
      <c r="A339" t="s">
        <v>11</v>
      </c>
      <c r="B339">
        <v>2019</v>
      </c>
      <c r="C339" t="s">
        <v>48</v>
      </c>
      <c r="D339">
        <v>7818.8000000000084</v>
      </c>
    </row>
    <row r="340" spans="1:4" x14ac:dyDescent="0.35">
      <c r="A340" t="s">
        <v>11</v>
      </c>
      <c r="B340">
        <v>2018</v>
      </c>
      <c r="C340" t="s">
        <v>49</v>
      </c>
      <c r="D340">
        <v>7769.4</v>
      </c>
    </row>
    <row r="341" spans="1:4" x14ac:dyDescent="0.35">
      <c r="A341" t="s">
        <v>11</v>
      </c>
      <c r="B341">
        <v>2018</v>
      </c>
      <c r="C341" t="s">
        <v>50</v>
      </c>
      <c r="D341">
        <v>8419.2999999999993</v>
      </c>
    </row>
    <row r="342" spans="1:4" x14ac:dyDescent="0.35">
      <c r="A342" t="s">
        <v>11</v>
      </c>
      <c r="B342">
        <v>2018</v>
      </c>
      <c r="C342" t="s">
        <v>47</v>
      </c>
      <c r="D342">
        <v>2661</v>
      </c>
    </row>
    <row r="343" spans="1:4" x14ac:dyDescent="0.35">
      <c r="A343" t="s">
        <v>11</v>
      </c>
      <c r="B343">
        <v>2018</v>
      </c>
      <c r="C343" t="s">
        <v>48</v>
      </c>
      <c r="D343">
        <v>6740.5990000000002</v>
      </c>
    </row>
    <row r="344" spans="1:4" x14ac:dyDescent="0.35">
      <c r="A344" t="s">
        <v>11</v>
      </c>
      <c r="B344">
        <v>2017</v>
      </c>
      <c r="C344" t="s">
        <v>49</v>
      </c>
      <c r="D344">
        <v>6660.2</v>
      </c>
    </row>
    <row r="345" spans="1:4" x14ac:dyDescent="0.35">
      <c r="A345" t="s">
        <v>11</v>
      </c>
      <c r="B345">
        <v>2017</v>
      </c>
      <c r="C345" t="s">
        <v>50</v>
      </c>
      <c r="D345">
        <v>4196.5</v>
      </c>
    </row>
    <row r="346" spans="1:4" x14ac:dyDescent="0.35">
      <c r="A346" t="s">
        <v>11</v>
      </c>
      <c r="B346">
        <v>2017</v>
      </c>
      <c r="C346" t="s">
        <v>47</v>
      </c>
      <c r="D346">
        <v>611.70000000000005</v>
      </c>
    </row>
    <row r="347" spans="1:4" x14ac:dyDescent="0.35">
      <c r="A347" t="s">
        <v>11</v>
      </c>
      <c r="B347">
        <v>2017</v>
      </c>
      <c r="C347" t="s">
        <v>48</v>
      </c>
      <c r="D347">
        <v>4454.5</v>
      </c>
    </row>
    <row r="348" spans="1:4" x14ac:dyDescent="0.35">
      <c r="A348" t="s">
        <v>11</v>
      </c>
      <c r="B348">
        <v>2016</v>
      </c>
      <c r="C348" t="s">
        <v>49</v>
      </c>
      <c r="D348">
        <v>6228</v>
      </c>
    </row>
    <row r="349" spans="1:4" x14ac:dyDescent="0.35">
      <c r="A349" t="s">
        <v>11</v>
      </c>
      <c r="B349">
        <v>2016</v>
      </c>
      <c r="C349" t="s">
        <v>50</v>
      </c>
      <c r="D349">
        <v>5607.4000000000005</v>
      </c>
    </row>
    <row r="350" spans="1:4" x14ac:dyDescent="0.35">
      <c r="A350" t="s">
        <v>11</v>
      </c>
      <c r="B350">
        <v>2016</v>
      </c>
      <c r="C350" t="s">
        <v>47</v>
      </c>
      <c r="D350">
        <v>2702.9</v>
      </c>
    </row>
    <row r="351" spans="1:4" x14ac:dyDescent="0.35">
      <c r="A351" t="s">
        <v>11</v>
      </c>
      <c r="B351">
        <v>2016</v>
      </c>
      <c r="C351" t="s">
        <v>48</v>
      </c>
      <c r="D351">
        <v>6281.9</v>
      </c>
    </row>
    <row r="352" spans="1:4" x14ac:dyDescent="0.35">
      <c r="A352" t="s">
        <v>12</v>
      </c>
      <c r="B352">
        <v>2024</v>
      </c>
      <c r="C352" t="s">
        <v>47</v>
      </c>
      <c r="D352">
        <v>60088.92</v>
      </c>
    </row>
    <row r="353" spans="1:4" x14ac:dyDescent="0.35">
      <c r="A353" t="s">
        <v>12</v>
      </c>
      <c r="B353">
        <v>2024</v>
      </c>
      <c r="C353" t="s">
        <v>48</v>
      </c>
      <c r="D353">
        <v>62155.25</v>
      </c>
    </row>
    <row r="354" spans="1:4" x14ac:dyDescent="0.35">
      <c r="A354" t="s">
        <v>12</v>
      </c>
      <c r="B354">
        <v>2023</v>
      </c>
      <c r="C354" t="s">
        <v>49</v>
      </c>
      <c r="D354">
        <v>25665.09</v>
      </c>
    </row>
    <row r="355" spans="1:4" x14ac:dyDescent="0.35">
      <c r="A355" t="s">
        <v>12</v>
      </c>
      <c r="B355">
        <v>2023</v>
      </c>
      <c r="C355" t="s">
        <v>50</v>
      </c>
      <c r="D355">
        <v>39368.080000000002</v>
      </c>
    </row>
    <row r="356" spans="1:4" x14ac:dyDescent="0.35">
      <c r="A356" t="s">
        <v>12</v>
      </c>
      <c r="B356">
        <v>2023</v>
      </c>
      <c r="C356" t="s">
        <v>47</v>
      </c>
      <c r="D356">
        <v>35822.589999999997</v>
      </c>
    </row>
    <row r="357" spans="1:4" x14ac:dyDescent="0.35">
      <c r="A357" t="s">
        <v>12</v>
      </c>
      <c r="B357">
        <v>2023</v>
      </c>
      <c r="C357" t="s">
        <v>48</v>
      </c>
      <c r="D357">
        <v>39930.17</v>
      </c>
    </row>
    <row r="358" spans="1:4" x14ac:dyDescent="0.35">
      <c r="A358" t="s">
        <v>12</v>
      </c>
      <c r="B358">
        <v>2022</v>
      </c>
      <c r="C358" t="s">
        <v>49</v>
      </c>
      <c r="D358">
        <v>37040.86</v>
      </c>
    </row>
    <row r="359" spans="1:4" x14ac:dyDescent="0.35">
      <c r="A359" t="s">
        <v>12</v>
      </c>
      <c r="B359">
        <v>2022</v>
      </c>
      <c r="C359" t="s">
        <v>50</v>
      </c>
      <c r="D359">
        <v>44532</v>
      </c>
    </row>
    <row r="360" spans="1:4" x14ac:dyDescent="0.35">
      <c r="A360" t="s">
        <v>12</v>
      </c>
      <c r="B360">
        <v>2022</v>
      </c>
      <c r="C360" t="s">
        <v>47</v>
      </c>
      <c r="D360">
        <v>42808.5</v>
      </c>
    </row>
    <row r="361" spans="1:4" x14ac:dyDescent="0.35">
      <c r="A361" t="s">
        <v>12</v>
      </c>
      <c r="B361">
        <v>2022</v>
      </c>
      <c r="C361" t="s">
        <v>48</v>
      </c>
      <c r="D361">
        <v>40425.949999999997</v>
      </c>
    </row>
    <row r="362" spans="1:4" x14ac:dyDescent="0.35">
      <c r="A362" t="s">
        <v>12</v>
      </c>
      <c r="B362">
        <v>2021</v>
      </c>
      <c r="C362" t="s">
        <v>49</v>
      </c>
      <c r="D362">
        <v>26933.200000000001</v>
      </c>
    </row>
    <row r="363" spans="1:4" x14ac:dyDescent="0.35">
      <c r="A363" t="s">
        <v>12</v>
      </c>
      <c r="B363">
        <v>2021</v>
      </c>
      <c r="C363" t="s">
        <v>50</v>
      </c>
      <c r="D363">
        <v>25784.377</v>
      </c>
    </row>
    <row r="364" spans="1:4" x14ac:dyDescent="0.35">
      <c r="A364" t="s">
        <v>12</v>
      </c>
      <c r="B364">
        <v>2021</v>
      </c>
      <c r="C364" t="s">
        <v>47</v>
      </c>
      <c r="D364">
        <v>9127.9</v>
      </c>
    </row>
    <row r="365" spans="1:4" x14ac:dyDescent="0.35">
      <c r="A365" t="s">
        <v>12</v>
      </c>
      <c r="B365">
        <v>2021</v>
      </c>
      <c r="C365" t="s">
        <v>48</v>
      </c>
      <c r="D365">
        <v>6061.2</v>
      </c>
    </row>
    <row r="366" spans="1:4" x14ac:dyDescent="0.35">
      <c r="A366" t="s">
        <v>13</v>
      </c>
      <c r="B366">
        <v>2024</v>
      </c>
      <c r="C366" t="s">
        <v>47</v>
      </c>
      <c r="D366">
        <v>24990</v>
      </c>
    </row>
    <row r="367" spans="1:4" x14ac:dyDescent="0.35">
      <c r="A367" t="s">
        <v>13</v>
      </c>
      <c r="B367">
        <v>2024</v>
      </c>
      <c r="C367" t="s">
        <v>48</v>
      </c>
      <c r="D367">
        <v>31316.400000000001</v>
      </c>
    </row>
    <row r="368" spans="1:4" x14ac:dyDescent="0.35">
      <c r="A368" t="s">
        <v>13</v>
      </c>
      <c r="B368">
        <v>2023</v>
      </c>
      <c r="C368" t="s">
        <v>49</v>
      </c>
      <c r="D368">
        <v>20957.699999999997</v>
      </c>
    </row>
    <row r="369" spans="1:4" x14ac:dyDescent="0.35">
      <c r="A369" t="s">
        <v>13</v>
      </c>
      <c r="B369">
        <v>2023</v>
      </c>
      <c r="C369" t="s">
        <v>50</v>
      </c>
      <c r="D369">
        <v>3048.4</v>
      </c>
    </row>
    <row r="370" spans="1:4" x14ac:dyDescent="0.35">
      <c r="A370" t="s">
        <v>14</v>
      </c>
      <c r="B370">
        <v>2024</v>
      </c>
      <c r="C370" t="s">
        <v>47</v>
      </c>
      <c r="D370">
        <v>14098.338</v>
      </c>
    </row>
    <row r="371" spans="1:4" x14ac:dyDescent="0.35">
      <c r="A371" t="s">
        <v>14</v>
      </c>
      <c r="B371">
        <v>2024</v>
      </c>
      <c r="C371" t="s">
        <v>48</v>
      </c>
      <c r="D371">
        <v>12976.034</v>
      </c>
    </row>
    <row r="372" spans="1:4" x14ac:dyDescent="0.35">
      <c r="A372" t="s">
        <v>14</v>
      </c>
      <c r="B372">
        <v>2023</v>
      </c>
      <c r="C372" t="s">
        <v>49</v>
      </c>
      <c r="D372">
        <v>14589.525</v>
      </c>
    </row>
    <row r="373" spans="1:4" x14ac:dyDescent="0.35">
      <c r="A373" t="s">
        <v>14</v>
      </c>
      <c r="B373">
        <v>2023</v>
      </c>
      <c r="C373" t="s">
        <v>50</v>
      </c>
      <c r="D373">
        <v>11619.873</v>
      </c>
    </row>
    <row r="374" spans="1:4" x14ac:dyDescent="0.35">
      <c r="A374" t="s">
        <v>14</v>
      </c>
      <c r="B374">
        <v>2023</v>
      </c>
      <c r="C374" t="s">
        <v>47</v>
      </c>
      <c r="D374">
        <v>11588.679</v>
      </c>
    </row>
    <row r="375" spans="1:4" x14ac:dyDescent="0.35">
      <c r="A375" t="s">
        <v>14</v>
      </c>
      <c r="B375">
        <v>2023</v>
      </c>
      <c r="C375" t="s">
        <v>48</v>
      </c>
      <c r="D375">
        <v>10593.409</v>
      </c>
    </row>
    <row r="376" spans="1:4" x14ac:dyDescent="0.35">
      <c r="A376" t="s">
        <v>14</v>
      </c>
      <c r="B376">
        <v>2022</v>
      </c>
      <c r="C376" t="s">
        <v>49</v>
      </c>
      <c r="D376">
        <v>15150.936</v>
      </c>
    </row>
    <row r="377" spans="1:4" x14ac:dyDescent="0.35">
      <c r="A377" t="s">
        <v>14</v>
      </c>
      <c r="B377">
        <v>2022</v>
      </c>
      <c r="C377" t="s">
        <v>50</v>
      </c>
      <c r="D377">
        <v>14230.358</v>
      </c>
    </row>
    <row r="378" spans="1:4" x14ac:dyDescent="0.35">
      <c r="A378" t="s">
        <v>14</v>
      </c>
      <c r="B378">
        <v>2022</v>
      </c>
      <c r="C378" t="s">
        <v>47</v>
      </c>
      <c r="D378">
        <v>14483.944</v>
      </c>
    </row>
    <row r="379" spans="1:4" x14ac:dyDescent="0.35">
      <c r="A379" t="s">
        <v>14</v>
      </c>
      <c r="B379">
        <v>2022</v>
      </c>
      <c r="C379" t="s">
        <v>48</v>
      </c>
      <c r="D379">
        <v>11065.718000000001</v>
      </c>
    </row>
    <row r="380" spans="1:4" x14ac:dyDescent="0.35">
      <c r="A380" t="s">
        <v>14</v>
      </c>
      <c r="B380">
        <v>2021</v>
      </c>
      <c r="C380" t="s">
        <v>49</v>
      </c>
      <c r="D380">
        <v>15150.936000000002</v>
      </c>
    </row>
    <row r="381" spans="1:4" x14ac:dyDescent="0.35">
      <c r="A381" t="s">
        <v>14</v>
      </c>
      <c r="B381">
        <v>2021</v>
      </c>
      <c r="C381" t="s">
        <v>50</v>
      </c>
      <c r="D381">
        <v>11460.565000000001</v>
      </c>
    </row>
    <row r="382" spans="1:4" x14ac:dyDescent="0.35">
      <c r="A382" t="s">
        <v>14</v>
      </c>
      <c r="B382">
        <v>2021</v>
      </c>
      <c r="C382" t="s">
        <v>47</v>
      </c>
      <c r="D382">
        <v>10310.078000000001</v>
      </c>
    </row>
    <row r="383" spans="1:4" x14ac:dyDescent="0.35">
      <c r="A383" t="s">
        <v>14</v>
      </c>
      <c r="B383">
        <v>2021</v>
      </c>
      <c r="C383" t="s">
        <v>48</v>
      </c>
      <c r="D383">
        <v>6579.0230000000001</v>
      </c>
    </row>
    <row r="384" spans="1:4" x14ac:dyDescent="0.35">
      <c r="A384" t="s">
        <v>14</v>
      </c>
      <c r="B384">
        <v>2020</v>
      </c>
      <c r="C384" t="s">
        <v>49</v>
      </c>
      <c r="D384">
        <v>11695.852999999999</v>
      </c>
    </row>
    <row r="385" spans="1:4" x14ac:dyDescent="0.35">
      <c r="A385" t="s">
        <v>14</v>
      </c>
      <c r="B385">
        <v>2020</v>
      </c>
      <c r="C385" t="s">
        <v>50</v>
      </c>
      <c r="D385">
        <v>11417.432000000001</v>
      </c>
    </row>
    <row r="386" spans="1:4" x14ac:dyDescent="0.35">
      <c r="A386" t="s">
        <v>14</v>
      </c>
      <c r="B386">
        <v>2020</v>
      </c>
      <c r="C386" t="s">
        <v>47</v>
      </c>
      <c r="D386">
        <v>10135.370999999999</v>
      </c>
    </row>
    <row r="387" spans="1:4" x14ac:dyDescent="0.35">
      <c r="A387" t="s">
        <v>14</v>
      </c>
      <c r="B387">
        <v>2020</v>
      </c>
      <c r="C387" t="s">
        <v>48</v>
      </c>
      <c r="D387">
        <v>13552.368999999999</v>
      </c>
    </row>
    <row r="388" spans="1:4" x14ac:dyDescent="0.35">
      <c r="A388" t="s">
        <v>14</v>
      </c>
      <c r="B388">
        <v>2019</v>
      </c>
      <c r="C388" t="s">
        <v>49</v>
      </c>
      <c r="D388">
        <v>15787.204000000002</v>
      </c>
    </row>
    <row r="389" spans="1:4" x14ac:dyDescent="0.35">
      <c r="A389" t="s">
        <v>14</v>
      </c>
      <c r="B389">
        <v>2019</v>
      </c>
      <c r="C389" t="s">
        <v>50</v>
      </c>
      <c r="D389">
        <v>14652.116</v>
      </c>
    </row>
    <row r="390" spans="1:4" x14ac:dyDescent="0.35">
      <c r="A390" t="s">
        <v>14</v>
      </c>
      <c r="B390">
        <v>2019</v>
      </c>
      <c r="C390" t="s">
        <v>47</v>
      </c>
      <c r="D390">
        <v>15632.723000000002</v>
      </c>
    </row>
    <row r="391" spans="1:4" x14ac:dyDescent="0.35">
      <c r="A391" t="s">
        <v>14</v>
      </c>
      <c r="B391">
        <v>2019</v>
      </c>
      <c r="C391" t="s">
        <v>48</v>
      </c>
      <c r="D391">
        <v>11174.088</v>
      </c>
    </row>
    <row r="392" spans="1:4" x14ac:dyDescent="0.35">
      <c r="A392" t="s">
        <v>14</v>
      </c>
      <c r="B392">
        <v>2018</v>
      </c>
      <c r="C392" t="s">
        <v>49</v>
      </c>
      <c r="D392">
        <v>17898.646000000001</v>
      </c>
    </row>
    <row r="393" spans="1:4" x14ac:dyDescent="0.35">
      <c r="A393" t="s">
        <v>14</v>
      </c>
      <c r="B393">
        <v>2018</v>
      </c>
      <c r="C393" t="s">
        <v>50</v>
      </c>
      <c r="D393">
        <v>14757.517</v>
      </c>
    </row>
    <row r="394" spans="1:4" x14ac:dyDescent="0.35">
      <c r="A394" t="s">
        <v>14</v>
      </c>
      <c r="B394">
        <v>2018</v>
      </c>
      <c r="C394" t="s">
        <v>47</v>
      </c>
      <c r="D394">
        <v>17694.056</v>
      </c>
    </row>
    <row r="395" spans="1:4" x14ac:dyDescent="0.35">
      <c r="A395" t="s">
        <v>14</v>
      </c>
      <c r="B395">
        <v>2018</v>
      </c>
      <c r="C395" t="s">
        <v>48</v>
      </c>
      <c r="D395">
        <v>11272.279999999999</v>
      </c>
    </row>
    <row r="396" spans="1:4" x14ac:dyDescent="0.35">
      <c r="A396" t="s">
        <v>14</v>
      </c>
      <c r="B396">
        <v>2017</v>
      </c>
      <c r="C396" t="s">
        <v>49</v>
      </c>
      <c r="D396">
        <v>17482.148000000001</v>
      </c>
    </row>
    <row r="397" spans="1:4" x14ac:dyDescent="0.35">
      <c r="A397" t="s">
        <v>14</v>
      </c>
      <c r="B397">
        <v>2017</v>
      </c>
      <c r="C397" t="s">
        <v>50</v>
      </c>
      <c r="D397">
        <v>17541.756000000001</v>
      </c>
    </row>
    <row r="398" spans="1:4" x14ac:dyDescent="0.35">
      <c r="A398" t="s">
        <v>14</v>
      </c>
      <c r="B398">
        <v>2017</v>
      </c>
      <c r="C398" t="s">
        <v>47</v>
      </c>
      <c r="D398">
        <v>15807.385999999999</v>
      </c>
    </row>
    <row r="399" spans="1:4" x14ac:dyDescent="0.35">
      <c r="A399" t="s">
        <v>14</v>
      </c>
      <c r="B399">
        <v>2017</v>
      </c>
      <c r="C399" t="s">
        <v>48</v>
      </c>
      <c r="D399">
        <v>10713.04</v>
      </c>
    </row>
    <row r="400" spans="1:4" x14ac:dyDescent="0.35">
      <c r="A400" t="s">
        <v>14</v>
      </c>
      <c r="B400">
        <v>2016</v>
      </c>
      <c r="C400" t="s">
        <v>49</v>
      </c>
      <c r="D400">
        <v>15970.217599999996</v>
      </c>
    </row>
    <row r="401" spans="1:4" x14ac:dyDescent="0.35">
      <c r="A401" t="s">
        <v>14</v>
      </c>
      <c r="B401">
        <v>2016</v>
      </c>
      <c r="C401" t="s">
        <v>50</v>
      </c>
      <c r="D401">
        <v>14135.879000000001</v>
      </c>
    </row>
    <row r="402" spans="1:4" x14ac:dyDescent="0.35">
      <c r="A402" t="s">
        <v>14</v>
      </c>
      <c r="B402">
        <v>2016</v>
      </c>
      <c r="C402" t="s">
        <v>47</v>
      </c>
      <c r="D402">
        <v>17103.133999999998</v>
      </c>
    </row>
    <row r="403" spans="1:4" x14ac:dyDescent="0.35">
      <c r="A403" t="s">
        <v>14</v>
      </c>
      <c r="B403">
        <v>2016</v>
      </c>
      <c r="C403" t="s">
        <v>48</v>
      </c>
      <c r="D403">
        <v>11552.445</v>
      </c>
    </row>
    <row r="404" spans="1:4" x14ac:dyDescent="0.35">
      <c r="A404" t="s">
        <v>14</v>
      </c>
      <c r="B404">
        <v>2015</v>
      </c>
      <c r="C404" t="s">
        <v>49</v>
      </c>
      <c r="D404">
        <v>19072.03</v>
      </c>
    </row>
    <row r="405" spans="1:4" x14ac:dyDescent="0.35">
      <c r="A405" t="s">
        <v>14</v>
      </c>
      <c r="B405">
        <v>2015</v>
      </c>
      <c r="C405" t="s">
        <v>50</v>
      </c>
      <c r="D405">
        <v>15906</v>
      </c>
    </row>
    <row r="406" spans="1:4" x14ac:dyDescent="0.35">
      <c r="A406" t="s">
        <v>14</v>
      </c>
      <c r="B406">
        <v>2015</v>
      </c>
      <c r="C406" t="s">
        <v>47</v>
      </c>
      <c r="D406">
        <v>18338</v>
      </c>
    </row>
    <row r="407" spans="1:4" x14ac:dyDescent="0.35">
      <c r="A407" t="s">
        <v>14</v>
      </c>
      <c r="B407">
        <v>2015</v>
      </c>
      <c r="C407" t="s">
        <v>48</v>
      </c>
      <c r="D407">
        <v>10833</v>
      </c>
    </row>
    <row r="408" spans="1:4" x14ac:dyDescent="0.35">
      <c r="A408" t="s">
        <v>14</v>
      </c>
      <c r="B408">
        <v>2014</v>
      </c>
      <c r="C408" t="s">
        <v>49</v>
      </c>
      <c r="D408">
        <v>15188</v>
      </c>
    </row>
    <row r="409" spans="1:4" x14ac:dyDescent="0.35">
      <c r="A409" t="s">
        <v>14</v>
      </c>
      <c r="B409">
        <v>2014</v>
      </c>
      <c r="C409" t="s">
        <v>50</v>
      </c>
      <c r="D409">
        <v>13541</v>
      </c>
    </row>
    <row r="410" spans="1:4" x14ac:dyDescent="0.35">
      <c r="A410" t="s">
        <v>14</v>
      </c>
      <c r="B410">
        <v>2014</v>
      </c>
      <c r="C410" t="s">
        <v>47</v>
      </c>
      <c r="D410">
        <v>15934</v>
      </c>
    </row>
    <row r="411" spans="1:4" x14ac:dyDescent="0.35">
      <c r="A411" t="s">
        <v>14</v>
      </c>
      <c r="B411">
        <v>2014</v>
      </c>
      <c r="C411" t="s">
        <v>48</v>
      </c>
      <c r="D411">
        <v>14706</v>
      </c>
    </row>
    <row r="412" spans="1:4" x14ac:dyDescent="0.35">
      <c r="A412" t="s">
        <v>14</v>
      </c>
      <c r="B412">
        <v>2013</v>
      </c>
      <c r="C412" t="s">
        <v>49</v>
      </c>
      <c r="D412">
        <v>15760</v>
      </c>
    </row>
    <row r="413" spans="1:4" x14ac:dyDescent="0.35">
      <c r="A413" t="s">
        <v>14</v>
      </c>
      <c r="B413">
        <v>2013</v>
      </c>
      <c r="C413" t="s">
        <v>50</v>
      </c>
      <c r="D413">
        <v>13622.5</v>
      </c>
    </row>
    <row r="414" spans="1:4" x14ac:dyDescent="0.35">
      <c r="A414" t="s">
        <v>14</v>
      </c>
      <c r="B414">
        <v>2013</v>
      </c>
      <c r="C414" t="s">
        <v>47</v>
      </c>
      <c r="D414">
        <v>16154</v>
      </c>
    </row>
    <row r="415" spans="1:4" x14ac:dyDescent="0.35">
      <c r="A415" t="s">
        <v>14</v>
      </c>
      <c r="B415">
        <v>2013</v>
      </c>
      <c r="C415" t="s">
        <v>48</v>
      </c>
      <c r="D415">
        <v>14076</v>
      </c>
    </row>
    <row r="416" spans="1:4" x14ac:dyDescent="0.35">
      <c r="A416" t="s">
        <v>14</v>
      </c>
      <c r="B416">
        <v>2012</v>
      </c>
      <c r="C416" t="s">
        <v>49</v>
      </c>
      <c r="D416">
        <v>15785</v>
      </c>
    </row>
    <row r="417" spans="1:4" x14ac:dyDescent="0.35">
      <c r="A417" t="s">
        <v>14</v>
      </c>
      <c r="B417">
        <v>2012</v>
      </c>
      <c r="C417" t="s">
        <v>50</v>
      </c>
      <c r="D417">
        <v>11523</v>
      </c>
    </row>
    <row r="418" spans="1:4" x14ac:dyDescent="0.35">
      <c r="A418" t="s">
        <v>14</v>
      </c>
      <c r="B418">
        <v>2012</v>
      </c>
      <c r="C418" t="s">
        <v>47</v>
      </c>
      <c r="D418">
        <v>15556</v>
      </c>
    </row>
    <row r="419" spans="1:4" x14ac:dyDescent="0.35">
      <c r="A419" t="s">
        <v>14</v>
      </c>
      <c r="B419">
        <v>2012</v>
      </c>
      <c r="C419" t="s">
        <v>48</v>
      </c>
      <c r="D419">
        <v>15611</v>
      </c>
    </row>
    <row r="420" spans="1:4" x14ac:dyDescent="0.35">
      <c r="A420" t="s">
        <v>14</v>
      </c>
      <c r="B420">
        <v>2011</v>
      </c>
      <c r="C420" t="s">
        <v>49</v>
      </c>
      <c r="D420">
        <v>16151</v>
      </c>
    </row>
    <row r="421" spans="1:4" x14ac:dyDescent="0.35">
      <c r="A421" t="s">
        <v>14</v>
      </c>
      <c r="B421">
        <v>2011</v>
      </c>
      <c r="C421" t="s">
        <v>50</v>
      </c>
      <c r="D421">
        <v>10565</v>
      </c>
    </row>
    <row r="422" spans="1:4" x14ac:dyDescent="0.35">
      <c r="A422" t="s">
        <v>14</v>
      </c>
      <c r="B422">
        <v>2011</v>
      </c>
      <c r="C422" t="s">
        <v>47</v>
      </c>
      <c r="D422">
        <v>16078</v>
      </c>
    </row>
    <row r="423" spans="1:4" x14ac:dyDescent="0.35">
      <c r="A423" t="s">
        <v>14</v>
      </c>
      <c r="B423">
        <v>2011</v>
      </c>
      <c r="C423" t="s">
        <v>48</v>
      </c>
      <c r="D423">
        <v>13369</v>
      </c>
    </row>
    <row r="424" spans="1:4" x14ac:dyDescent="0.35">
      <c r="A424" t="s">
        <v>14</v>
      </c>
      <c r="B424">
        <v>2010</v>
      </c>
      <c r="C424" t="s">
        <v>49</v>
      </c>
      <c r="D424">
        <v>13646</v>
      </c>
    </row>
    <row r="425" spans="1:4" x14ac:dyDescent="0.35">
      <c r="A425" t="s">
        <v>14</v>
      </c>
      <c r="B425">
        <v>2010</v>
      </c>
      <c r="C425" t="s">
        <v>50</v>
      </c>
      <c r="D425">
        <v>12518</v>
      </c>
    </row>
    <row r="426" spans="1:4" x14ac:dyDescent="0.35">
      <c r="A426" t="s">
        <v>14</v>
      </c>
      <c r="B426">
        <v>2010</v>
      </c>
      <c r="C426" t="s">
        <v>47</v>
      </c>
      <c r="D426">
        <v>12093</v>
      </c>
    </row>
    <row r="427" spans="1:4" x14ac:dyDescent="0.35">
      <c r="A427" t="s">
        <v>14</v>
      </c>
      <c r="B427">
        <v>2010</v>
      </c>
      <c r="C427" t="s">
        <v>48</v>
      </c>
      <c r="D427">
        <v>11583</v>
      </c>
    </row>
    <row r="428" spans="1:4" x14ac:dyDescent="0.35">
      <c r="A428" t="s">
        <v>14</v>
      </c>
      <c r="B428">
        <v>2009</v>
      </c>
      <c r="C428" t="s">
        <v>49</v>
      </c>
      <c r="D428">
        <v>12596</v>
      </c>
    </row>
    <row r="429" spans="1:4" x14ac:dyDescent="0.35">
      <c r="A429" t="s">
        <v>14</v>
      </c>
      <c r="B429">
        <v>2009</v>
      </c>
      <c r="C429" t="s">
        <v>50</v>
      </c>
      <c r="D429">
        <v>11266</v>
      </c>
    </row>
    <row r="430" spans="1:4" x14ac:dyDescent="0.35">
      <c r="A430" t="s">
        <v>14</v>
      </c>
      <c r="B430">
        <v>2009</v>
      </c>
      <c r="C430" t="s">
        <v>47</v>
      </c>
      <c r="D430">
        <v>18193.260000000002</v>
      </c>
    </row>
    <row r="431" spans="1:4" x14ac:dyDescent="0.35">
      <c r="A431" t="s">
        <v>14</v>
      </c>
      <c r="B431">
        <v>2009</v>
      </c>
      <c r="C431" t="s">
        <v>48</v>
      </c>
      <c r="D431">
        <v>17736</v>
      </c>
    </row>
    <row r="432" spans="1:4" x14ac:dyDescent="0.35">
      <c r="A432" t="s">
        <v>15</v>
      </c>
      <c r="B432">
        <v>2023</v>
      </c>
      <c r="C432" t="s">
        <v>50</v>
      </c>
      <c r="D432">
        <v>1101.8915400000001</v>
      </c>
    </row>
    <row r="433" spans="1:4" x14ac:dyDescent="0.35">
      <c r="A433" t="s">
        <v>15</v>
      </c>
      <c r="B433">
        <v>2023</v>
      </c>
      <c r="C433" t="s">
        <v>47</v>
      </c>
      <c r="D433">
        <v>2673.0880000000002</v>
      </c>
    </row>
    <row r="434" spans="1:4" x14ac:dyDescent="0.35">
      <c r="A434" t="s">
        <v>15</v>
      </c>
      <c r="B434">
        <v>2023</v>
      </c>
      <c r="C434" t="s">
        <v>48</v>
      </c>
      <c r="D434">
        <v>3138.181</v>
      </c>
    </row>
    <row r="435" spans="1:4" x14ac:dyDescent="0.35">
      <c r="A435" t="s">
        <v>15</v>
      </c>
      <c r="B435">
        <v>2022</v>
      </c>
      <c r="C435" t="s">
        <v>49</v>
      </c>
      <c r="D435">
        <v>2887.12</v>
      </c>
    </row>
    <row r="436" spans="1:4" x14ac:dyDescent="0.35">
      <c r="A436" t="s">
        <v>15</v>
      </c>
      <c r="B436">
        <v>2022</v>
      </c>
      <c r="C436" t="s">
        <v>50</v>
      </c>
      <c r="D436">
        <v>2343</v>
      </c>
    </row>
    <row r="437" spans="1:4" x14ac:dyDescent="0.35">
      <c r="A437" t="s">
        <v>15</v>
      </c>
      <c r="B437">
        <v>2022</v>
      </c>
      <c r="C437" t="s">
        <v>47</v>
      </c>
      <c r="D437">
        <v>1293.501</v>
      </c>
    </row>
    <row r="438" spans="1:4" x14ac:dyDescent="0.35">
      <c r="A438" t="s">
        <v>15</v>
      </c>
      <c r="B438">
        <v>2022</v>
      </c>
      <c r="C438" t="s">
        <v>48</v>
      </c>
      <c r="D438">
        <v>3034.982</v>
      </c>
    </row>
    <row r="439" spans="1:4" x14ac:dyDescent="0.35">
      <c r="A439" t="s">
        <v>15</v>
      </c>
      <c r="B439">
        <v>2021</v>
      </c>
      <c r="C439" t="s">
        <v>49</v>
      </c>
      <c r="D439">
        <v>1108.3800000000001</v>
      </c>
    </row>
    <row r="440" spans="1:4" x14ac:dyDescent="0.35">
      <c r="A440" t="s">
        <v>15</v>
      </c>
      <c r="B440">
        <v>2021</v>
      </c>
      <c r="C440" t="s">
        <v>50</v>
      </c>
      <c r="D440">
        <v>0</v>
      </c>
    </row>
    <row r="441" spans="1:4" x14ac:dyDescent="0.35">
      <c r="A441" t="s">
        <v>15</v>
      </c>
      <c r="B441">
        <v>2021</v>
      </c>
      <c r="C441" t="s">
        <v>47</v>
      </c>
      <c r="D441">
        <v>0</v>
      </c>
    </row>
    <row r="442" spans="1:4" x14ac:dyDescent="0.35">
      <c r="A442" t="s">
        <v>15</v>
      </c>
      <c r="B442">
        <v>2021</v>
      </c>
      <c r="C442" t="s">
        <v>48</v>
      </c>
      <c r="D442">
        <v>0</v>
      </c>
    </row>
    <row r="443" spans="1:4" x14ac:dyDescent="0.35">
      <c r="A443" t="s">
        <v>15</v>
      </c>
      <c r="B443">
        <v>2020</v>
      </c>
      <c r="C443" t="s">
        <v>49</v>
      </c>
      <c r="D443">
        <v>0</v>
      </c>
    </row>
    <row r="444" spans="1:4" x14ac:dyDescent="0.35">
      <c r="A444" t="s">
        <v>15</v>
      </c>
      <c r="B444">
        <v>2020</v>
      </c>
      <c r="C444" t="s">
        <v>50</v>
      </c>
      <c r="D444">
        <v>0</v>
      </c>
    </row>
    <row r="445" spans="1:4" x14ac:dyDescent="0.35">
      <c r="A445" t="s">
        <v>15</v>
      </c>
      <c r="B445">
        <v>2020</v>
      </c>
      <c r="C445" t="s">
        <v>47</v>
      </c>
      <c r="D445">
        <v>869.14400000000001</v>
      </c>
    </row>
    <row r="446" spans="1:4" x14ac:dyDescent="0.35">
      <c r="A446" t="s">
        <v>15</v>
      </c>
      <c r="B446">
        <v>2020</v>
      </c>
      <c r="C446" t="s">
        <v>48</v>
      </c>
      <c r="D446">
        <v>2976.114</v>
      </c>
    </row>
    <row r="447" spans="1:4" x14ac:dyDescent="0.35">
      <c r="A447" t="s">
        <v>15</v>
      </c>
      <c r="B447">
        <v>2019</v>
      </c>
      <c r="C447" t="s">
        <v>49</v>
      </c>
      <c r="D447">
        <v>4721.2</v>
      </c>
    </row>
    <row r="448" spans="1:4" x14ac:dyDescent="0.35">
      <c r="A448" t="s">
        <v>15</v>
      </c>
      <c r="B448">
        <v>2019</v>
      </c>
      <c r="C448" t="s">
        <v>50</v>
      </c>
      <c r="D448">
        <v>4251.3999999999996</v>
      </c>
    </row>
    <row r="449" spans="1:4" x14ac:dyDescent="0.35">
      <c r="A449" t="s">
        <v>15</v>
      </c>
      <c r="B449">
        <v>2019</v>
      </c>
      <c r="C449" t="s">
        <v>47</v>
      </c>
      <c r="D449">
        <v>4035.9</v>
      </c>
    </row>
    <row r="450" spans="1:4" x14ac:dyDescent="0.35">
      <c r="A450" t="s">
        <v>15</v>
      </c>
      <c r="B450">
        <v>2019</v>
      </c>
      <c r="C450" t="s">
        <v>48</v>
      </c>
      <c r="D450">
        <v>2355.66</v>
      </c>
    </row>
    <row r="451" spans="1:4" x14ac:dyDescent="0.35">
      <c r="A451" t="s">
        <v>15</v>
      </c>
      <c r="B451">
        <v>2018</v>
      </c>
      <c r="C451" t="s">
        <v>49</v>
      </c>
      <c r="D451">
        <v>3580.9409999999998</v>
      </c>
    </row>
    <row r="452" spans="1:4" x14ac:dyDescent="0.35">
      <c r="A452" t="s">
        <v>15</v>
      </c>
      <c r="B452">
        <v>2018</v>
      </c>
      <c r="C452" t="s">
        <v>50</v>
      </c>
      <c r="D452">
        <v>3574.53</v>
      </c>
    </row>
    <row r="453" spans="1:4" x14ac:dyDescent="0.35">
      <c r="A453" t="s">
        <v>15</v>
      </c>
      <c r="B453">
        <v>2018</v>
      </c>
      <c r="C453" t="s">
        <v>47</v>
      </c>
      <c r="D453">
        <v>3857.5940000000001</v>
      </c>
    </row>
    <row r="454" spans="1:4" x14ac:dyDescent="0.35">
      <c r="A454" t="s">
        <v>15</v>
      </c>
      <c r="B454">
        <v>2018</v>
      </c>
      <c r="C454" t="s">
        <v>48</v>
      </c>
      <c r="D454">
        <v>3708.7750000000001</v>
      </c>
    </row>
    <row r="455" spans="1:4" x14ac:dyDescent="0.35">
      <c r="A455" t="s">
        <v>15</v>
      </c>
      <c r="B455">
        <v>2017</v>
      </c>
      <c r="C455" t="s">
        <v>49</v>
      </c>
      <c r="D455">
        <v>6663.2139999999999</v>
      </c>
    </row>
    <row r="456" spans="1:4" x14ac:dyDescent="0.35">
      <c r="A456" t="s">
        <v>15</v>
      </c>
      <c r="B456">
        <v>2017</v>
      </c>
      <c r="C456" t="s">
        <v>50</v>
      </c>
      <c r="D456">
        <v>7714</v>
      </c>
    </row>
    <row r="457" spans="1:4" x14ac:dyDescent="0.35">
      <c r="A457" t="s">
        <v>15</v>
      </c>
      <c r="B457">
        <v>2017</v>
      </c>
      <c r="C457" t="s">
        <v>47</v>
      </c>
      <c r="D457">
        <v>8152.9000000000005</v>
      </c>
    </row>
    <row r="458" spans="1:4" x14ac:dyDescent="0.35">
      <c r="A458" t="s">
        <v>15</v>
      </c>
      <c r="B458">
        <v>2017</v>
      </c>
      <c r="C458" t="s">
        <v>48</v>
      </c>
      <c r="D458">
        <v>6946.4</v>
      </c>
    </row>
    <row r="459" spans="1:4" x14ac:dyDescent="0.35">
      <c r="A459" t="s">
        <v>15</v>
      </c>
      <c r="B459">
        <v>2016</v>
      </c>
      <c r="C459" t="s">
        <v>49</v>
      </c>
      <c r="D459">
        <v>8073.3</v>
      </c>
    </row>
    <row r="460" spans="1:4" x14ac:dyDescent="0.35">
      <c r="A460" t="s">
        <v>15</v>
      </c>
      <c r="B460">
        <v>2016</v>
      </c>
      <c r="C460" t="s">
        <v>50</v>
      </c>
      <c r="D460">
        <v>7963.8</v>
      </c>
    </row>
    <row r="461" spans="1:4" x14ac:dyDescent="0.35">
      <c r="A461" t="s">
        <v>15</v>
      </c>
      <c r="B461">
        <v>2016</v>
      </c>
      <c r="C461" t="s">
        <v>47</v>
      </c>
      <c r="D461">
        <v>7654.1</v>
      </c>
    </row>
    <row r="462" spans="1:4" x14ac:dyDescent="0.35">
      <c r="A462" t="s">
        <v>15</v>
      </c>
      <c r="B462">
        <v>2016</v>
      </c>
      <c r="C462" t="s">
        <v>48</v>
      </c>
      <c r="D462">
        <v>7859.3000000000011</v>
      </c>
    </row>
    <row r="463" spans="1:4" x14ac:dyDescent="0.35">
      <c r="A463" t="s">
        <v>15</v>
      </c>
      <c r="B463">
        <v>2015</v>
      </c>
      <c r="C463" t="s">
        <v>49</v>
      </c>
      <c r="D463">
        <v>8019.2000000000007</v>
      </c>
    </row>
    <row r="464" spans="1:4" x14ac:dyDescent="0.35">
      <c r="A464" t="s">
        <v>15</v>
      </c>
      <c r="B464">
        <v>2015</v>
      </c>
      <c r="C464" t="s">
        <v>50</v>
      </c>
      <c r="D464">
        <v>7728.7000000000007</v>
      </c>
    </row>
    <row r="465" spans="1:4" x14ac:dyDescent="0.35">
      <c r="A465" t="s">
        <v>15</v>
      </c>
      <c r="B465">
        <v>2015</v>
      </c>
      <c r="C465" t="s">
        <v>47</v>
      </c>
      <c r="D465">
        <v>7441.7999999999993</v>
      </c>
    </row>
    <row r="466" spans="1:4" x14ac:dyDescent="0.35">
      <c r="A466" t="s">
        <v>15</v>
      </c>
      <c r="B466">
        <v>2015</v>
      </c>
      <c r="C466" t="s">
        <v>48</v>
      </c>
      <c r="D466">
        <v>6852</v>
      </c>
    </row>
    <row r="467" spans="1:4" x14ac:dyDescent="0.35">
      <c r="A467" t="s">
        <v>15</v>
      </c>
      <c r="B467">
        <v>2014</v>
      </c>
      <c r="C467" t="s">
        <v>49</v>
      </c>
      <c r="D467">
        <v>7665.5</v>
      </c>
    </row>
    <row r="468" spans="1:4" x14ac:dyDescent="0.35">
      <c r="A468" t="s">
        <v>15</v>
      </c>
      <c r="B468">
        <v>2014</v>
      </c>
      <c r="C468" t="s">
        <v>50</v>
      </c>
      <c r="D468">
        <v>7726.2000000000007</v>
      </c>
    </row>
    <row r="469" spans="1:4" x14ac:dyDescent="0.35">
      <c r="A469" t="s">
        <v>15</v>
      </c>
      <c r="B469">
        <v>2014</v>
      </c>
      <c r="C469" t="s">
        <v>47</v>
      </c>
      <c r="D469">
        <v>7218.4</v>
      </c>
    </row>
    <row r="470" spans="1:4" x14ac:dyDescent="0.35">
      <c r="A470" t="s">
        <v>15</v>
      </c>
      <c r="B470">
        <v>2014</v>
      </c>
      <c r="C470" t="s">
        <v>48</v>
      </c>
      <c r="D470">
        <v>5019.8</v>
      </c>
    </row>
    <row r="471" spans="1:4" x14ac:dyDescent="0.35">
      <c r="A471" t="s">
        <v>15</v>
      </c>
      <c r="B471">
        <v>2013</v>
      </c>
      <c r="C471" t="s">
        <v>49</v>
      </c>
      <c r="D471">
        <v>6375.9</v>
      </c>
    </row>
    <row r="472" spans="1:4" x14ac:dyDescent="0.35">
      <c r="A472" t="s">
        <v>15</v>
      </c>
      <c r="B472">
        <v>2013</v>
      </c>
      <c r="C472" t="s">
        <v>50</v>
      </c>
      <c r="D472">
        <v>1729</v>
      </c>
    </row>
    <row r="473" spans="1:4" x14ac:dyDescent="0.35">
      <c r="A473" t="s">
        <v>15</v>
      </c>
      <c r="B473">
        <v>2013</v>
      </c>
      <c r="C473" t="s">
        <v>47</v>
      </c>
      <c r="D473">
        <v>3421.2310000000002</v>
      </c>
    </row>
    <row r="474" spans="1:4" x14ac:dyDescent="0.35">
      <c r="A474" t="s">
        <v>15</v>
      </c>
      <c r="B474">
        <v>2013</v>
      </c>
      <c r="C474" t="s">
        <v>48</v>
      </c>
      <c r="D474">
        <v>7694.8</v>
      </c>
    </row>
    <row r="475" spans="1:4" x14ac:dyDescent="0.35">
      <c r="A475" t="s">
        <v>15</v>
      </c>
      <c r="B475">
        <v>2012</v>
      </c>
      <c r="C475" t="s">
        <v>49</v>
      </c>
      <c r="D475">
        <v>7142.76</v>
      </c>
    </row>
    <row r="476" spans="1:4" x14ac:dyDescent="0.35">
      <c r="A476" t="s">
        <v>15</v>
      </c>
      <c r="B476">
        <v>2012</v>
      </c>
      <c r="C476" t="s">
        <v>50</v>
      </c>
      <c r="D476">
        <v>7016.25</v>
      </c>
    </row>
    <row r="477" spans="1:4" x14ac:dyDescent="0.35">
      <c r="A477" t="s">
        <v>15</v>
      </c>
      <c r="B477">
        <v>2012</v>
      </c>
      <c r="C477" t="s">
        <v>47</v>
      </c>
      <c r="D477">
        <v>7084.02</v>
      </c>
    </row>
    <row r="478" spans="1:4" x14ac:dyDescent="0.35">
      <c r="A478" t="s">
        <v>15</v>
      </c>
      <c r="B478">
        <v>2012</v>
      </c>
      <c r="C478" t="s">
        <v>48</v>
      </c>
      <c r="D478">
        <v>6224.9600000000009</v>
      </c>
    </row>
    <row r="479" spans="1:4" x14ac:dyDescent="0.35">
      <c r="A479" t="s">
        <v>15</v>
      </c>
      <c r="B479">
        <v>2011</v>
      </c>
      <c r="C479" t="s">
        <v>49</v>
      </c>
      <c r="D479">
        <v>6388.84</v>
      </c>
    </row>
    <row r="480" spans="1:4" x14ac:dyDescent="0.35">
      <c r="A480" t="s">
        <v>15</v>
      </c>
      <c r="B480">
        <v>2011</v>
      </c>
      <c r="C480" t="s">
        <v>50</v>
      </c>
      <c r="D480">
        <v>7456.7100000000009</v>
      </c>
    </row>
    <row r="481" spans="1:4" x14ac:dyDescent="0.35">
      <c r="A481" t="s">
        <v>15</v>
      </c>
      <c r="B481">
        <v>2011</v>
      </c>
      <c r="C481" t="s">
        <v>47</v>
      </c>
      <c r="D481">
        <v>8046.9100000000008</v>
      </c>
    </row>
    <row r="482" spans="1:4" x14ac:dyDescent="0.35">
      <c r="A482" t="s">
        <v>15</v>
      </c>
      <c r="B482">
        <v>2011</v>
      </c>
      <c r="C482" t="s">
        <v>48</v>
      </c>
      <c r="D482">
        <v>6721.93</v>
      </c>
    </row>
    <row r="483" spans="1:4" x14ac:dyDescent="0.35">
      <c r="A483" t="s">
        <v>15</v>
      </c>
      <c r="B483">
        <v>2010</v>
      </c>
      <c r="C483" t="s">
        <v>49</v>
      </c>
      <c r="D483">
        <v>7303.08</v>
      </c>
    </row>
    <row r="484" spans="1:4" x14ac:dyDescent="0.35">
      <c r="A484" t="s">
        <v>15</v>
      </c>
      <c r="B484">
        <v>2010</v>
      </c>
      <c r="C484" t="s">
        <v>50</v>
      </c>
      <c r="D484">
        <v>5962.91</v>
      </c>
    </row>
    <row r="485" spans="1:4" x14ac:dyDescent="0.35">
      <c r="A485" t="s">
        <v>15</v>
      </c>
      <c r="B485">
        <v>2010</v>
      </c>
      <c r="C485" t="s">
        <v>47</v>
      </c>
      <c r="D485">
        <v>8041.4</v>
      </c>
    </row>
    <row r="486" spans="1:4" x14ac:dyDescent="0.35">
      <c r="A486" t="s">
        <v>15</v>
      </c>
      <c r="B486">
        <v>2010</v>
      </c>
      <c r="C486" t="s">
        <v>48</v>
      </c>
      <c r="D486">
        <v>7789.7000000000007</v>
      </c>
    </row>
    <row r="487" spans="1:4" x14ac:dyDescent="0.35">
      <c r="A487" t="s">
        <v>15</v>
      </c>
      <c r="B487">
        <v>2009</v>
      </c>
      <c r="C487" t="s">
        <v>49</v>
      </c>
      <c r="D487">
        <v>8844</v>
      </c>
    </row>
    <row r="488" spans="1:4" x14ac:dyDescent="0.35">
      <c r="A488" t="s">
        <v>15</v>
      </c>
      <c r="B488">
        <v>2009</v>
      </c>
      <c r="C488" t="s">
        <v>50</v>
      </c>
      <c r="D488">
        <v>8681.7900000000009</v>
      </c>
    </row>
    <row r="489" spans="1:4" x14ac:dyDescent="0.35">
      <c r="A489" t="s">
        <v>15</v>
      </c>
      <c r="B489">
        <v>2009</v>
      </c>
      <c r="C489" t="s">
        <v>47</v>
      </c>
      <c r="D489">
        <v>6510.88</v>
      </c>
    </row>
    <row r="490" spans="1:4" x14ac:dyDescent="0.35">
      <c r="A490" t="s">
        <v>15</v>
      </c>
      <c r="B490">
        <v>2009</v>
      </c>
      <c r="C490" t="s">
        <v>48</v>
      </c>
      <c r="D490">
        <v>9161.2000000000007</v>
      </c>
    </row>
    <row r="491" spans="1:4" x14ac:dyDescent="0.35">
      <c r="A491" t="s">
        <v>16</v>
      </c>
      <c r="B491">
        <v>2024</v>
      </c>
      <c r="C491" t="s">
        <v>47</v>
      </c>
      <c r="D491">
        <v>15994.982841618101</v>
      </c>
    </row>
    <row r="492" spans="1:4" x14ac:dyDescent="0.35">
      <c r="A492" t="s">
        <v>16</v>
      </c>
      <c r="B492">
        <v>2024</v>
      </c>
      <c r="C492" t="s">
        <v>48</v>
      </c>
      <c r="D492">
        <v>13271.8266230469</v>
      </c>
    </row>
    <row r="493" spans="1:4" x14ac:dyDescent="0.35">
      <c r="A493" t="s">
        <v>16</v>
      </c>
      <c r="B493">
        <v>2023</v>
      </c>
      <c r="C493" t="s">
        <v>49</v>
      </c>
      <c r="D493">
        <v>17982.240000000002</v>
      </c>
    </row>
    <row r="494" spans="1:4" x14ac:dyDescent="0.35">
      <c r="A494" t="s">
        <v>16</v>
      </c>
      <c r="B494">
        <v>2023</v>
      </c>
      <c r="C494" t="s">
        <v>50</v>
      </c>
      <c r="D494">
        <v>1051.82</v>
      </c>
    </row>
    <row r="495" spans="1:4" x14ac:dyDescent="0.35">
      <c r="A495" t="s">
        <v>16</v>
      </c>
      <c r="B495">
        <v>2023</v>
      </c>
      <c r="C495" t="s">
        <v>47</v>
      </c>
      <c r="D495">
        <v>18310.88</v>
      </c>
    </row>
    <row r="496" spans="1:4" x14ac:dyDescent="0.35">
      <c r="A496" t="s">
        <v>16</v>
      </c>
      <c r="B496">
        <v>2023</v>
      </c>
      <c r="C496" t="s">
        <v>48</v>
      </c>
      <c r="D496">
        <v>11174</v>
      </c>
    </row>
    <row r="497" spans="1:4" x14ac:dyDescent="0.35">
      <c r="A497" t="s">
        <v>16</v>
      </c>
      <c r="B497">
        <v>2022</v>
      </c>
      <c r="C497" t="s">
        <v>49</v>
      </c>
      <c r="D497">
        <v>38367.19</v>
      </c>
    </row>
    <row r="498" spans="1:4" x14ac:dyDescent="0.35">
      <c r="A498" t="s">
        <v>16</v>
      </c>
      <c r="B498">
        <v>2022</v>
      </c>
      <c r="C498" t="s">
        <v>50</v>
      </c>
      <c r="D498">
        <v>13259.43</v>
      </c>
    </row>
    <row r="499" spans="1:4" x14ac:dyDescent="0.35">
      <c r="A499" t="s">
        <v>16</v>
      </c>
      <c r="B499">
        <v>2022</v>
      </c>
      <c r="C499" t="s">
        <v>47</v>
      </c>
      <c r="D499">
        <v>16011.83</v>
      </c>
    </row>
    <row r="500" spans="1:4" x14ac:dyDescent="0.35">
      <c r="A500" t="s">
        <v>16</v>
      </c>
      <c r="B500">
        <v>2022</v>
      </c>
      <c r="C500" t="s">
        <v>48</v>
      </c>
      <c r="D500">
        <v>9721.14</v>
      </c>
    </row>
    <row r="501" spans="1:4" x14ac:dyDescent="0.35">
      <c r="A501" t="s">
        <v>16</v>
      </c>
      <c r="B501">
        <v>2021</v>
      </c>
      <c r="C501" t="s">
        <v>49</v>
      </c>
      <c r="D501">
        <v>20406.097999999998</v>
      </c>
    </row>
    <row r="502" spans="1:4" x14ac:dyDescent="0.35">
      <c r="A502" t="s">
        <v>16</v>
      </c>
      <c r="B502">
        <v>2021</v>
      </c>
      <c r="C502" t="s">
        <v>50</v>
      </c>
      <c r="D502">
        <v>15486.601999999999</v>
      </c>
    </row>
    <row r="503" spans="1:4" x14ac:dyDescent="0.35">
      <c r="A503" t="s">
        <v>16</v>
      </c>
      <c r="B503">
        <v>2021</v>
      </c>
      <c r="C503" t="s">
        <v>47</v>
      </c>
      <c r="D503">
        <v>16097.77</v>
      </c>
    </row>
    <row r="504" spans="1:4" x14ac:dyDescent="0.35">
      <c r="A504" t="s">
        <v>16</v>
      </c>
      <c r="B504">
        <v>2021</v>
      </c>
      <c r="C504" t="s">
        <v>48</v>
      </c>
      <c r="D504">
        <v>12170.717000000001</v>
      </c>
    </row>
    <row r="505" spans="1:4" x14ac:dyDescent="0.35">
      <c r="A505" t="s">
        <v>16</v>
      </c>
      <c r="B505">
        <v>2020</v>
      </c>
      <c r="C505" t="s">
        <v>49</v>
      </c>
      <c r="D505">
        <v>26271.048000000003</v>
      </c>
    </row>
    <row r="506" spans="1:4" x14ac:dyDescent="0.35">
      <c r="A506" t="s">
        <v>16</v>
      </c>
      <c r="B506">
        <v>2020</v>
      </c>
      <c r="C506" t="s">
        <v>50</v>
      </c>
      <c r="D506">
        <v>17847.259999999998</v>
      </c>
    </row>
    <row r="507" spans="1:4" x14ac:dyDescent="0.35">
      <c r="A507" t="s">
        <v>16</v>
      </c>
      <c r="B507">
        <v>2020</v>
      </c>
      <c r="C507" t="s">
        <v>47</v>
      </c>
      <c r="D507">
        <v>14939.873</v>
      </c>
    </row>
    <row r="508" spans="1:4" x14ac:dyDescent="0.35">
      <c r="A508" t="s">
        <v>16</v>
      </c>
      <c r="B508">
        <v>2020</v>
      </c>
      <c r="C508" t="s">
        <v>48</v>
      </c>
      <c r="D508">
        <v>13375.064999999999</v>
      </c>
    </row>
    <row r="509" spans="1:4" x14ac:dyDescent="0.35">
      <c r="A509" t="s">
        <v>16</v>
      </c>
      <c r="B509">
        <v>2019</v>
      </c>
      <c r="C509" t="s">
        <v>49</v>
      </c>
      <c r="D509">
        <v>26271.048000000003</v>
      </c>
    </row>
    <row r="510" spans="1:4" x14ac:dyDescent="0.35">
      <c r="A510" t="s">
        <v>16</v>
      </c>
      <c r="B510">
        <v>2019</v>
      </c>
      <c r="C510" t="s">
        <v>50</v>
      </c>
      <c r="D510">
        <v>16281.134000000002</v>
      </c>
    </row>
    <row r="511" spans="1:4" x14ac:dyDescent="0.35">
      <c r="A511" t="s">
        <v>16</v>
      </c>
      <c r="B511">
        <v>2019</v>
      </c>
      <c r="C511" t="s">
        <v>47</v>
      </c>
      <c r="D511">
        <v>19497.385999999999</v>
      </c>
    </row>
    <row r="512" spans="1:4" x14ac:dyDescent="0.35">
      <c r="A512" t="s">
        <v>16</v>
      </c>
      <c r="B512">
        <v>2019</v>
      </c>
      <c r="C512" t="s">
        <v>48</v>
      </c>
      <c r="D512">
        <v>11471.934999999999</v>
      </c>
    </row>
    <row r="513" spans="1:4" x14ac:dyDescent="0.35">
      <c r="A513" t="s">
        <v>16</v>
      </c>
      <c r="B513">
        <v>2018</v>
      </c>
      <c r="C513" t="s">
        <v>49</v>
      </c>
      <c r="D513">
        <v>25502.154999999999</v>
      </c>
    </row>
    <row r="514" spans="1:4" x14ac:dyDescent="0.35">
      <c r="A514" t="s">
        <v>16</v>
      </c>
      <c r="B514">
        <v>2018</v>
      </c>
      <c r="C514" t="s">
        <v>50</v>
      </c>
      <c r="D514">
        <v>17995.471000000001</v>
      </c>
    </row>
    <row r="515" spans="1:4" x14ac:dyDescent="0.35">
      <c r="A515" t="s">
        <v>16</v>
      </c>
      <c r="B515">
        <v>2018</v>
      </c>
      <c r="C515" t="s">
        <v>47</v>
      </c>
      <c r="D515">
        <v>23257.393</v>
      </c>
    </row>
    <row r="516" spans="1:4" x14ac:dyDescent="0.35">
      <c r="A516" t="s">
        <v>16</v>
      </c>
      <c r="B516">
        <v>2018</v>
      </c>
      <c r="C516" t="s">
        <v>48</v>
      </c>
      <c r="D516">
        <v>13181.811000000002</v>
      </c>
    </row>
    <row r="517" spans="1:4" x14ac:dyDescent="0.35">
      <c r="A517" t="s">
        <v>16</v>
      </c>
      <c r="B517">
        <v>2017</v>
      </c>
      <c r="C517" t="s">
        <v>49</v>
      </c>
      <c r="D517">
        <v>23078.59</v>
      </c>
    </row>
    <row r="518" spans="1:4" x14ac:dyDescent="0.35">
      <c r="A518" t="s">
        <v>16</v>
      </c>
      <c r="B518">
        <v>2017</v>
      </c>
      <c r="C518" t="s">
        <v>50</v>
      </c>
      <c r="D518">
        <v>4.7808299999999999</v>
      </c>
    </row>
    <row r="519" spans="1:4" x14ac:dyDescent="0.35">
      <c r="A519" t="s">
        <v>16</v>
      </c>
      <c r="B519">
        <v>2017</v>
      </c>
      <c r="C519" t="s">
        <v>47</v>
      </c>
      <c r="D519">
        <v>0</v>
      </c>
    </row>
    <row r="520" spans="1:4" x14ac:dyDescent="0.35">
      <c r="A520" t="s">
        <v>16</v>
      </c>
      <c r="B520">
        <v>2017</v>
      </c>
      <c r="C520" t="s">
        <v>48</v>
      </c>
      <c r="D520">
        <v>4316.8130000000001</v>
      </c>
    </row>
    <row r="521" spans="1:4" x14ac:dyDescent="0.35">
      <c r="A521" t="s">
        <v>16</v>
      </c>
      <c r="B521">
        <v>2016</v>
      </c>
      <c r="C521" t="s">
        <v>49</v>
      </c>
      <c r="D521">
        <v>19491.62</v>
      </c>
    </row>
    <row r="522" spans="1:4" x14ac:dyDescent="0.35">
      <c r="A522" t="s">
        <v>16</v>
      </c>
      <c r="B522">
        <v>2016</v>
      </c>
      <c r="C522" t="s">
        <v>50</v>
      </c>
      <c r="D522">
        <v>14148.638599999998</v>
      </c>
    </row>
    <row r="523" spans="1:4" x14ac:dyDescent="0.35">
      <c r="A523" t="s">
        <v>16</v>
      </c>
      <c r="B523">
        <v>2016</v>
      </c>
      <c r="C523" t="s">
        <v>47</v>
      </c>
      <c r="D523">
        <v>20970.66</v>
      </c>
    </row>
    <row r="524" spans="1:4" x14ac:dyDescent="0.35">
      <c r="A524" t="s">
        <v>16</v>
      </c>
      <c r="B524">
        <v>2016</v>
      </c>
      <c r="C524" t="s">
        <v>48</v>
      </c>
      <c r="D524">
        <v>11209.59</v>
      </c>
    </row>
    <row r="525" spans="1:4" x14ac:dyDescent="0.35">
      <c r="A525" t="s">
        <v>16</v>
      </c>
      <c r="B525">
        <v>2015</v>
      </c>
      <c r="C525" t="s">
        <v>49</v>
      </c>
      <c r="D525">
        <v>25236.79</v>
      </c>
    </row>
    <row r="526" spans="1:4" x14ac:dyDescent="0.35">
      <c r="A526" t="s">
        <v>16</v>
      </c>
      <c r="B526">
        <v>2015</v>
      </c>
      <c r="C526" t="s">
        <v>50</v>
      </c>
      <c r="D526">
        <v>17839.400000000001</v>
      </c>
    </row>
    <row r="527" spans="1:4" x14ac:dyDescent="0.35">
      <c r="A527" t="s">
        <v>16</v>
      </c>
      <c r="B527">
        <v>2015</v>
      </c>
      <c r="C527" t="s">
        <v>47</v>
      </c>
      <c r="D527">
        <v>22838.84</v>
      </c>
    </row>
    <row r="528" spans="1:4" x14ac:dyDescent="0.35">
      <c r="A528" t="s">
        <v>16</v>
      </c>
      <c r="B528">
        <v>2015</v>
      </c>
      <c r="C528" t="s">
        <v>48</v>
      </c>
      <c r="D528">
        <v>11277.59</v>
      </c>
    </row>
    <row r="529" spans="1:4" x14ac:dyDescent="0.35">
      <c r="A529" t="s">
        <v>16</v>
      </c>
      <c r="B529">
        <v>2014</v>
      </c>
      <c r="C529" t="s">
        <v>49</v>
      </c>
      <c r="D529">
        <v>24439.15</v>
      </c>
    </row>
    <row r="530" spans="1:4" x14ac:dyDescent="0.35">
      <c r="A530" t="s">
        <v>16</v>
      </c>
      <c r="B530">
        <v>2014</v>
      </c>
      <c r="C530" t="s">
        <v>50</v>
      </c>
      <c r="D530">
        <v>29271.040000000001</v>
      </c>
    </row>
    <row r="531" spans="1:4" x14ac:dyDescent="0.35">
      <c r="A531" t="s">
        <v>16</v>
      </c>
      <c r="B531">
        <v>2014</v>
      </c>
      <c r="C531" t="s">
        <v>47</v>
      </c>
      <c r="D531">
        <v>25722.799999999999</v>
      </c>
    </row>
    <row r="532" spans="1:4" x14ac:dyDescent="0.35">
      <c r="A532" t="s">
        <v>16</v>
      </c>
      <c r="B532">
        <v>2014</v>
      </c>
      <c r="C532" t="s">
        <v>48</v>
      </c>
      <c r="D532">
        <v>13054.09</v>
      </c>
    </row>
    <row r="533" spans="1:4" x14ac:dyDescent="0.35">
      <c r="A533" t="s">
        <v>16</v>
      </c>
      <c r="B533">
        <v>2013</v>
      </c>
      <c r="C533" t="s">
        <v>49</v>
      </c>
      <c r="D533">
        <v>18991.21</v>
      </c>
    </row>
    <row r="534" spans="1:4" x14ac:dyDescent="0.35">
      <c r="A534" t="s">
        <v>16</v>
      </c>
      <c r="B534">
        <v>2013</v>
      </c>
      <c r="C534" t="s">
        <v>50</v>
      </c>
      <c r="D534">
        <v>15426.76</v>
      </c>
    </row>
    <row r="535" spans="1:4" x14ac:dyDescent="0.35">
      <c r="A535" t="s">
        <v>16</v>
      </c>
      <c r="B535">
        <v>2013</v>
      </c>
      <c r="C535" t="s">
        <v>47</v>
      </c>
      <c r="D535">
        <v>17538.04</v>
      </c>
    </row>
    <row r="536" spans="1:4" x14ac:dyDescent="0.35">
      <c r="A536" t="s">
        <v>16</v>
      </c>
      <c r="B536">
        <v>2013</v>
      </c>
      <c r="C536" t="s">
        <v>48</v>
      </c>
      <c r="D536">
        <v>15857.419999999998</v>
      </c>
    </row>
    <row r="537" spans="1:4" x14ac:dyDescent="0.35">
      <c r="A537" t="s">
        <v>16</v>
      </c>
      <c r="B537">
        <v>2012</v>
      </c>
      <c r="C537" t="s">
        <v>49</v>
      </c>
      <c r="D537">
        <v>27681.03</v>
      </c>
    </row>
    <row r="538" spans="1:4" x14ac:dyDescent="0.35">
      <c r="A538" t="s">
        <v>16</v>
      </c>
      <c r="B538">
        <v>2012</v>
      </c>
      <c r="C538" t="s">
        <v>50</v>
      </c>
      <c r="D538">
        <v>17656.72</v>
      </c>
    </row>
    <row r="539" spans="1:4" x14ac:dyDescent="0.35">
      <c r="A539" t="s">
        <v>16</v>
      </c>
      <c r="B539">
        <v>2012</v>
      </c>
      <c r="C539" t="s">
        <v>47</v>
      </c>
      <c r="D539">
        <v>21554.93</v>
      </c>
    </row>
    <row r="540" spans="1:4" x14ac:dyDescent="0.35">
      <c r="A540" t="s">
        <v>16</v>
      </c>
      <c r="B540">
        <v>2012</v>
      </c>
      <c r="C540" t="s">
        <v>48</v>
      </c>
      <c r="D540">
        <v>10682.39</v>
      </c>
    </row>
    <row r="541" spans="1:4" x14ac:dyDescent="0.35">
      <c r="A541" t="s">
        <v>16</v>
      </c>
      <c r="B541">
        <v>2011</v>
      </c>
      <c r="C541" t="s">
        <v>49</v>
      </c>
      <c r="D541">
        <v>25626.870000000003</v>
      </c>
    </row>
    <row r="542" spans="1:4" x14ac:dyDescent="0.35">
      <c r="A542" t="s">
        <v>16</v>
      </c>
      <c r="B542">
        <v>2011</v>
      </c>
      <c r="C542" t="s">
        <v>50</v>
      </c>
      <c r="D542">
        <v>20388.135000000002</v>
      </c>
    </row>
    <row r="543" spans="1:4" x14ac:dyDescent="0.35">
      <c r="A543" t="s">
        <v>16</v>
      </c>
      <c r="B543">
        <v>2011</v>
      </c>
      <c r="C543" t="s">
        <v>47</v>
      </c>
      <c r="D543">
        <v>22169.93</v>
      </c>
    </row>
    <row r="544" spans="1:4" x14ac:dyDescent="0.35">
      <c r="A544" t="s">
        <v>16</v>
      </c>
      <c r="B544">
        <v>2011</v>
      </c>
      <c r="C544" t="s">
        <v>48</v>
      </c>
      <c r="D544">
        <v>12709.61</v>
      </c>
    </row>
    <row r="545" spans="1:4" x14ac:dyDescent="0.35">
      <c r="A545" t="s">
        <v>16</v>
      </c>
      <c r="B545">
        <v>2010</v>
      </c>
      <c r="C545" t="s">
        <v>49</v>
      </c>
      <c r="D545">
        <v>23191.01</v>
      </c>
    </row>
    <row r="546" spans="1:4" x14ac:dyDescent="0.35">
      <c r="A546" t="s">
        <v>16</v>
      </c>
      <c r="B546">
        <v>2010</v>
      </c>
      <c r="C546" t="s">
        <v>50</v>
      </c>
      <c r="D546">
        <v>14043.655000000001</v>
      </c>
    </row>
    <row r="547" spans="1:4" x14ac:dyDescent="0.35">
      <c r="A547" t="s">
        <v>16</v>
      </c>
      <c r="B547">
        <v>2010</v>
      </c>
      <c r="C547" t="s">
        <v>47</v>
      </c>
      <c r="D547">
        <v>13560.643099999998</v>
      </c>
    </row>
    <row r="548" spans="1:4" x14ac:dyDescent="0.35">
      <c r="A548" t="s">
        <v>16</v>
      </c>
      <c r="B548">
        <v>2010</v>
      </c>
      <c r="C548" t="s">
        <v>48</v>
      </c>
      <c r="D548">
        <v>12989.57951839465</v>
      </c>
    </row>
    <row r="549" spans="1:4" x14ac:dyDescent="0.35">
      <c r="A549" t="s">
        <v>16</v>
      </c>
      <c r="B549">
        <v>2009</v>
      </c>
      <c r="C549" t="s">
        <v>49</v>
      </c>
      <c r="D549">
        <v>15807.45</v>
      </c>
    </row>
    <row r="550" spans="1:4" x14ac:dyDescent="0.35">
      <c r="A550" t="s">
        <v>17</v>
      </c>
      <c r="B550">
        <v>2024</v>
      </c>
      <c r="C550" t="s">
        <v>47</v>
      </c>
      <c r="D550">
        <v>19368.3</v>
      </c>
    </row>
    <row r="551" spans="1:4" x14ac:dyDescent="0.35">
      <c r="A551" t="s">
        <v>17</v>
      </c>
      <c r="B551">
        <v>2024</v>
      </c>
      <c r="C551" t="s">
        <v>48</v>
      </c>
      <c r="D551">
        <v>20599.400000000001</v>
      </c>
    </row>
    <row r="552" spans="1:4" x14ac:dyDescent="0.35">
      <c r="A552" t="s">
        <v>17</v>
      </c>
      <c r="B552">
        <v>2023</v>
      </c>
      <c r="C552" t="s">
        <v>49</v>
      </c>
      <c r="D552">
        <v>21369.200000000001</v>
      </c>
    </row>
    <row r="553" spans="1:4" x14ac:dyDescent="0.35">
      <c r="A553" t="s">
        <v>17</v>
      </c>
      <c r="B553">
        <v>2023</v>
      </c>
      <c r="C553" t="s">
        <v>50</v>
      </c>
      <c r="D553">
        <v>17164.599999999999</v>
      </c>
    </row>
    <row r="554" spans="1:4" x14ac:dyDescent="0.35">
      <c r="A554" t="s">
        <v>17</v>
      </c>
      <c r="B554">
        <v>2023</v>
      </c>
      <c r="C554" t="s">
        <v>47</v>
      </c>
      <c r="D554">
        <v>19375.899999999994</v>
      </c>
    </row>
    <row r="555" spans="1:4" x14ac:dyDescent="0.35">
      <c r="A555" t="s">
        <v>17</v>
      </c>
      <c r="B555">
        <v>2023</v>
      </c>
      <c r="C555" t="s">
        <v>48</v>
      </c>
      <c r="D555">
        <v>7136.6</v>
      </c>
    </row>
    <row r="556" spans="1:4" x14ac:dyDescent="0.35">
      <c r="A556" t="s">
        <v>17</v>
      </c>
      <c r="B556">
        <v>2022</v>
      </c>
      <c r="C556" t="s">
        <v>49</v>
      </c>
      <c r="D556">
        <v>20114</v>
      </c>
    </row>
    <row r="557" spans="1:4" x14ac:dyDescent="0.35">
      <c r="A557" t="s">
        <v>17</v>
      </c>
      <c r="B557">
        <v>2022</v>
      </c>
      <c r="C557" t="s">
        <v>50</v>
      </c>
      <c r="D557">
        <v>11242.899999999992</v>
      </c>
    </row>
    <row r="558" spans="1:4" x14ac:dyDescent="0.35">
      <c r="A558" t="s">
        <v>17</v>
      </c>
      <c r="B558">
        <v>2022</v>
      </c>
      <c r="C558" t="s">
        <v>47</v>
      </c>
      <c r="D558">
        <v>15927.499997251558</v>
      </c>
    </row>
    <row r="559" spans="1:4" x14ac:dyDescent="0.35">
      <c r="A559" t="s">
        <v>17</v>
      </c>
      <c r="B559">
        <v>2022</v>
      </c>
      <c r="C559" t="s">
        <v>48</v>
      </c>
      <c r="D559">
        <v>7050.2000000000044</v>
      </c>
    </row>
    <row r="560" spans="1:4" x14ac:dyDescent="0.35">
      <c r="A560" t="s">
        <v>17</v>
      </c>
      <c r="B560">
        <v>2021</v>
      </c>
      <c r="C560" t="s">
        <v>49</v>
      </c>
      <c r="D560">
        <v>19514.900000000001</v>
      </c>
    </row>
    <row r="561" spans="1:4" x14ac:dyDescent="0.35">
      <c r="A561" t="s">
        <v>17</v>
      </c>
      <c r="B561">
        <v>2021</v>
      </c>
      <c r="C561" t="s">
        <v>50</v>
      </c>
      <c r="D561">
        <v>14674.5</v>
      </c>
    </row>
    <row r="562" spans="1:4" x14ac:dyDescent="0.35">
      <c r="A562" t="s">
        <v>17</v>
      </c>
      <c r="B562">
        <v>2021</v>
      </c>
      <c r="C562" t="s">
        <v>47</v>
      </c>
      <c r="D562">
        <v>17215.499999999982</v>
      </c>
    </row>
    <row r="563" spans="1:4" x14ac:dyDescent="0.35">
      <c r="A563" t="s">
        <v>17</v>
      </c>
      <c r="B563">
        <v>2021</v>
      </c>
      <c r="C563" t="s">
        <v>48</v>
      </c>
      <c r="D563">
        <v>15913.700000000026</v>
      </c>
    </row>
    <row r="564" spans="1:4" x14ac:dyDescent="0.35">
      <c r="A564" t="s">
        <v>17</v>
      </c>
      <c r="B564">
        <v>2020</v>
      </c>
      <c r="C564" t="s">
        <v>49</v>
      </c>
      <c r="D564">
        <v>20032</v>
      </c>
    </row>
    <row r="565" spans="1:4" x14ac:dyDescent="0.35">
      <c r="A565" t="s">
        <v>17</v>
      </c>
      <c r="B565">
        <v>2020</v>
      </c>
      <c r="C565" t="s">
        <v>50</v>
      </c>
      <c r="D565">
        <v>19207.699999999983</v>
      </c>
    </row>
    <row r="566" spans="1:4" x14ac:dyDescent="0.35">
      <c r="A566" t="s">
        <v>17</v>
      </c>
      <c r="B566">
        <v>2020</v>
      </c>
      <c r="C566" t="s">
        <v>47</v>
      </c>
      <c r="D566">
        <v>19252.5</v>
      </c>
    </row>
    <row r="567" spans="1:4" x14ac:dyDescent="0.35">
      <c r="A567" t="s">
        <v>17</v>
      </c>
      <c r="B567">
        <v>2020</v>
      </c>
      <c r="C567" t="s">
        <v>48</v>
      </c>
      <c r="D567">
        <v>19909.199999999993</v>
      </c>
    </row>
    <row r="568" spans="1:4" x14ac:dyDescent="0.35">
      <c r="A568" t="s">
        <v>17</v>
      </c>
      <c r="B568">
        <v>2019</v>
      </c>
      <c r="C568" t="s">
        <v>49</v>
      </c>
      <c r="D568">
        <v>20425.5</v>
      </c>
    </row>
    <row r="569" spans="1:4" x14ac:dyDescent="0.35">
      <c r="A569" t="s">
        <v>17</v>
      </c>
      <c r="B569">
        <v>2019</v>
      </c>
      <c r="C569" t="s">
        <v>50</v>
      </c>
      <c r="D569">
        <v>15740.8</v>
      </c>
    </row>
    <row r="570" spans="1:4" x14ac:dyDescent="0.35">
      <c r="A570" t="s">
        <v>17</v>
      </c>
      <c r="B570">
        <v>2019</v>
      </c>
      <c r="C570" t="s">
        <v>47</v>
      </c>
      <c r="D570">
        <v>10311.500000000004</v>
      </c>
    </row>
    <row r="571" spans="1:4" x14ac:dyDescent="0.35">
      <c r="A571" t="s">
        <v>17</v>
      </c>
      <c r="B571">
        <v>2019</v>
      </c>
      <c r="C571" t="s">
        <v>48</v>
      </c>
      <c r="D571">
        <v>4028.1999999999962</v>
      </c>
    </row>
    <row r="572" spans="1:4" x14ac:dyDescent="0.35">
      <c r="A572" t="s">
        <v>17</v>
      </c>
      <c r="B572">
        <v>2018</v>
      </c>
      <c r="C572" t="s">
        <v>49</v>
      </c>
      <c r="D572">
        <v>13935.2</v>
      </c>
    </row>
    <row r="573" spans="1:4" x14ac:dyDescent="0.35">
      <c r="A573" t="s">
        <v>17</v>
      </c>
      <c r="B573">
        <v>2018</v>
      </c>
      <c r="C573" t="s">
        <v>50</v>
      </c>
      <c r="D573">
        <v>10277.599999999999</v>
      </c>
    </row>
    <row r="574" spans="1:4" x14ac:dyDescent="0.35">
      <c r="A574" t="s">
        <v>17</v>
      </c>
      <c r="B574">
        <v>2018</v>
      </c>
      <c r="C574" t="s">
        <v>47</v>
      </c>
      <c r="D574">
        <v>10684.3</v>
      </c>
    </row>
    <row r="575" spans="1:4" x14ac:dyDescent="0.35">
      <c r="A575" t="s">
        <v>17</v>
      </c>
      <c r="B575">
        <v>2018</v>
      </c>
      <c r="C575" t="s">
        <v>48</v>
      </c>
      <c r="D575">
        <v>5380.2000000000035</v>
      </c>
    </row>
    <row r="576" spans="1:4" x14ac:dyDescent="0.35">
      <c r="A576" t="s">
        <v>17</v>
      </c>
      <c r="B576">
        <v>2017</v>
      </c>
      <c r="C576" t="s">
        <v>49</v>
      </c>
      <c r="D576">
        <v>15116.900000000001</v>
      </c>
    </row>
    <row r="577" spans="1:4" x14ac:dyDescent="0.35">
      <c r="A577" t="s">
        <v>17</v>
      </c>
      <c r="B577">
        <v>2017</v>
      </c>
      <c r="C577" t="s">
        <v>50</v>
      </c>
      <c r="D577">
        <v>14045.8</v>
      </c>
    </row>
    <row r="578" spans="1:4" x14ac:dyDescent="0.35">
      <c r="A578" t="s">
        <v>17</v>
      </c>
      <c r="B578">
        <v>2017</v>
      </c>
      <c r="C578" t="s">
        <v>47</v>
      </c>
      <c r="D578">
        <v>7886.2000000000053</v>
      </c>
    </row>
    <row r="579" spans="1:4" x14ac:dyDescent="0.35">
      <c r="A579" t="s">
        <v>17</v>
      </c>
      <c r="B579">
        <v>2017</v>
      </c>
      <c r="C579" t="s">
        <v>48</v>
      </c>
      <c r="D579">
        <v>7883.5</v>
      </c>
    </row>
    <row r="580" spans="1:4" x14ac:dyDescent="0.35">
      <c r="A580" t="s">
        <v>17</v>
      </c>
      <c r="B580">
        <v>2016</v>
      </c>
      <c r="C580" t="s">
        <v>49</v>
      </c>
      <c r="D580">
        <v>10035.600000000002</v>
      </c>
    </row>
    <row r="581" spans="1:4" x14ac:dyDescent="0.35">
      <c r="A581" t="s">
        <v>17</v>
      </c>
      <c r="B581">
        <v>2016</v>
      </c>
      <c r="C581" t="s">
        <v>50</v>
      </c>
      <c r="D581">
        <v>9658.7000000000044</v>
      </c>
    </row>
    <row r="582" spans="1:4" x14ac:dyDescent="0.35">
      <c r="A582" t="s">
        <v>17</v>
      </c>
      <c r="B582">
        <v>2016</v>
      </c>
      <c r="C582" t="s">
        <v>47</v>
      </c>
      <c r="D582">
        <v>9628</v>
      </c>
    </row>
    <row r="583" spans="1:4" x14ac:dyDescent="0.35">
      <c r="A583" t="s">
        <v>17</v>
      </c>
      <c r="B583">
        <v>2016</v>
      </c>
      <c r="C583" t="s">
        <v>48</v>
      </c>
      <c r="D583">
        <v>7908.7</v>
      </c>
    </row>
    <row r="584" spans="1:4" x14ac:dyDescent="0.35">
      <c r="A584" t="s">
        <v>17</v>
      </c>
      <c r="B584">
        <v>2015</v>
      </c>
      <c r="C584" t="s">
        <v>49</v>
      </c>
      <c r="D584">
        <v>10210.099999999999</v>
      </c>
    </row>
    <row r="585" spans="1:4" x14ac:dyDescent="0.35">
      <c r="A585" t="s">
        <v>17</v>
      </c>
      <c r="B585">
        <v>2015</v>
      </c>
      <c r="C585" t="s">
        <v>50</v>
      </c>
      <c r="D585">
        <v>8728.9000000000051</v>
      </c>
    </row>
    <row r="586" spans="1:4" x14ac:dyDescent="0.35">
      <c r="A586" t="s">
        <v>17</v>
      </c>
      <c r="B586">
        <v>2015</v>
      </c>
      <c r="C586" t="s">
        <v>47</v>
      </c>
      <c r="D586">
        <v>7982.2</v>
      </c>
    </row>
    <row r="587" spans="1:4" x14ac:dyDescent="0.35">
      <c r="A587" t="s">
        <v>17</v>
      </c>
      <c r="B587">
        <v>2015</v>
      </c>
      <c r="C587" t="s">
        <v>48</v>
      </c>
      <c r="D587">
        <v>6134.1</v>
      </c>
    </row>
    <row r="588" spans="1:4" x14ac:dyDescent="0.35">
      <c r="A588" t="s">
        <v>17</v>
      </c>
      <c r="B588">
        <v>2014</v>
      </c>
      <c r="C588" t="s">
        <v>49</v>
      </c>
      <c r="D588">
        <v>11290.89</v>
      </c>
    </row>
    <row r="589" spans="1:4" x14ac:dyDescent="0.35">
      <c r="A589" t="s">
        <v>17</v>
      </c>
      <c r="B589">
        <v>2014</v>
      </c>
      <c r="C589" t="s">
        <v>50</v>
      </c>
      <c r="D589">
        <v>7711.9999999999982</v>
      </c>
    </row>
    <row r="590" spans="1:4" x14ac:dyDescent="0.35">
      <c r="A590" t="s">
        <v>17</v>
      </c>
      <c r="B590">
        <v>2014</v>
      </c>
      <c r="C590" t="s">
        <v>47</v>
      </c>
      <c r="D590">
        <v>6053.3000000000011</v>
      </c>
    </row>
    <row r="591" spans="1:4" x14ac:dyDescent="0.35">
      <c r="A591" t="s">
        <v>17</v>
      </c>
      <c r="B591">
        <v>2014</v>
      </c>
      <c r="C591" t="s">
        <v>48</v>
      </c>
      <c r="D591">
        <v>4451.1000000000004</v>
      </c>
    </row>
    <row r="592" spans="1:4" x14ac:dyDescent="0.35">
      <c r="A592" t="s">
        <v>17</v>
      </c>
      <c r="B592">
        <v>2013</v>
      </c>
      <c r="C592" t="s">
        <v>49</v>
      </c>
      <c r="D592">
        <v>5945.3279999999995</v>
      </c>
    </row>
    <row r="593" spans="1:4" x14ac:dyDescent="0.35">
      <c r="A593" t="s">
        <v>17</v>
      </c>
      <c r="B593">
        <v>2013</v>
      </c>
      <c r="C593" t="s">
        <v>50</v>
      </c>
      <c r="D593">
        <v>5049.3760000000002</v>
      </c>
    </row>
    <row r="594" spans="1:4" x14ac:dyDescent="0.35">
      <c r="A594" t="s">
        <v>17</v>
      </c>
      <c r="B594">
        <v>2013</v>
      </c>
      <c r="C594" t="s">
        <v>47</v>
      </c>
      <c r="D594">
        <v>4540.6489999999994</v>
      </c>
    </row>
    <row r="595" spans="1:4" x14ac:dyDescent="0.35">
      <c r="A595" t="s">
        <v>17</v>
      </c>
      <c r="B595">
        <v>2013</v>
      </c>
      <c r="C595" t="s">
        <v>48</v>
      </c>
      <c r="D595">
        <v>3138.6859999999997</v>
      </c>
    </row>
    <row r="596" spans="1:4" x14ac:dyDescent="0.35">
      <c r="A596" t="s">
        <v>18</v>
      </c>
      <c r="B596">
        <v>2024</v>
      </c>
      <c r="C596" t="s">
        <v>47</v>
      </c>
      <c r="D596">
        <v>27136.848000000002</v>
      </c>
    </row>
    <row r="597" spans="1:4" x14ac:dyDescent="0.35">
      <c r="A597" t="s">
        <v>18</v>
      </c>
      <c r="B597">
        <v>2024</v>
      </c>
      <c r="C597" t="s">
        <v>48</v>
      </c>
      <c r="D597">
        <v>24767.616000000002</v>
      </c>
    </row>
    <row r="598" spans="1:4" x14ac:dyDescent="0.35">
      <c r="A598" t="s">
        <v>18</v>
      </c>
      <c r="B598">
        <v>2023</v>
      </c>
      <c r="C598" t="s">
        <v>49</v>
      </c>
      <c r="D598">
        <v>27057.263999999999</v>
      </c>
    </row>
    <row r="599" spans="1:4" x14ac:dyDescent="0.35">
      <c r="A599" t="s">
        <v>18</v>
      </c>
      <c r="B599">
        <v>2023</v>
      </c>
      <c r="C599" t="s">
        <v>50</v>
      </c>
      <c r="D599">
        <v>20039.790999999994</v>
      </c>
    </row>
    <row r="600" spans="1:4" x14ac:dyDescent="0.35">
      <c r="A600" t="s">
        <v>18</v>
      </c>
      <c r="B600">
        <v>2023</v>
      </c>
      <c r="C600" t="s">
        <v>47</v>
      </c>
      <c r="D600">
        <v>35004.637000000017</v>
      </c>
    </row>
    <row r="601" spans="1:4" x14ac:dyDescent="0.35">
      <c r="A601" t="s">
        <v>18</v>
      </c>
      <c r="B601">
        <v>2023</v>
      </c>
      <c r="C601" t="s">
        <v>48</v>
      </c>
      <c r="D601">
        <v>24388.107999999997</v>
      </c>
    </row>
    <row r="602" spans="1:4" x14ac:dyDescent="0.35">
      <c r="A602" t="s">
        <v>18</v>
      </c>
      <c r="B602">
        <v>2022</v>
      </c>
      <c r="C602" t="s">
        <v>49</v>
      </c>
      <c r="D602">
        <v>35848.233999999989</v>
      </c>
    </row>
    <row r="603" spans="1:4" x14ac:dyDescent="0.35">
      <c r="A603" t="s">
        <v>18</v>
      </c>
      <c r="B603">
        <v>2022</v>
      </c>
      <c r="C603" t="s">
        <v>50</v>
      </c>
      <c r="D603">
        <v>16642.744000000002</v>
      </c>
    </row>
    <row r="604" spans="1:4" x14ac:dyDescent="0.35">
      <c r="A604" t="s">
        <v>18</v>
      </c>
      <c r="B604">
        <v>2022</v>
      </c>
      <c r="C604" t="s">
        <v>47</v>
      </c>
      <c r="D604">
        <v>20956.976999999999</v>
      </c>
    </row>
    <row r="605" spans="1:4" x14ac:dyDescent="0.35">
      <c r="A605" t="s">
        <v>18</v>
      </c>
      <c r="B605">
        <v>2022</v>
      </c>
      <c r="C605" t="s">
        <v>48</v>
      </c>
      <c r="D605">
        <v>10617.721</v>
      </c>
    </row>
    <row r="606" spans="1:4" x14ac:dyDescent="0.35">
      <c r="A606" t="s">
        <v>18</v>
      </c>
      <c r="B606">
        <v>2021</v>
      </c>
      <c r="C606" t="s">
        <v>49</v>
      </c>
      <c r="D606">
        <v>33080.697069999995</v>
      </c>
    </row>
    <row r="607" spans="1:4" x14ac:dyDescent="0.35">
      <c r="A607" t="s">
        <v>18</v>
      </c>
      <c r="B607">
        <v>2021</v>
      </c>
      <c r="C607" t="s">
        <v>50</v>
      </c>
      <c r="D607">
        <v>12635.652000000002</v>
      </c>
    </row>
    <row r="608" spans="1:4" x14ac:dyDescent="0.35">
      <c r="A608" t="s">
        <v>18</v>
      </c>
      <c r="B608">
        <v>2021</v>
      </c>
      <c r="C608" t="s">
        <v>47</v>
      </c>
      <c r="D608">
        <v>25734.781000000003</v>
      </c>
    </row>
    <row r="609" spans="1:4" x14ac:dyDescent="0.35">
      <c r="A609" t="s">
        <v>18</v>
      </c>
      <c r="B609">
        <v>2021</v>
      </c>
      <c r="C609" t="s">
        <v>48</v>
      </c>
      <c r="D609">
        <v>15730.064</v>
      </c>
    </row>
    <row r="610" spans="1:4" x14ac:dyDescent="0.35">
      <c r="A610" t="s">
        <v>18</v>
      </c>
      <c r="B610">
        <v>2020</v>
      </c>
      <c r="C610" t="s">
        <v>49</v>
      </c>
      <c r="D610">
        <v>34897.23599999991</v>
      </c>
    </row>
    <row r="611" spans="1:4" x14ac:dyDescent="0.35">
      <c r="A611" t="s">
        <v>18</v>
      </c>
      <c r="B611">
        <v>2020</v>
      </c>
      <c r="C611" t="s">
        <v>50</v>
      </c>
      <c r="D611">
        <v>11428.564210000019</v>
      </c>
    </row>
    <row r="612" spans="1:4" x14ac:dyDescent="0.35">
      <c r="A612" t="s">
        <v>18</v>
      </c>
      <c r="B612">
        <v>2020</v>
      </c>
      <c r="C612" t="s">
        <v>47</v>
      </c>
      <c r="D612">
        <v>25256.65</v>
      </c>
    </row>
    <row r="613" spans="1:4" x14ac:dyDescent="0.35">
      <c r="A613" t="s">
        <v>18</v>
      </c>
      <c r="B613">
        <v>2020</v>
      </c>
      <c r="C613" t="s">
        <v>48</v>
      </c>
      <c r="D613">
        <v>23064.0995</v>
      </c>
    </row>
    <row r="614" spans="1:4" x14ac:dyDescent="0.35">
      <c r="A614" t="s">
        <v>18</v>
      </c>
      <c r="B614">
        <v>2019</v>
      </c>
      <c r="C614" t="s">
        <v>49</v>
      </c>
      <c r="D614">
        <v>25656.400000000001</v>
      </c>
    </row>
    <row r="615" spans="1:4" x14ac:dyDescent="0.35">
      <c r="A615" t="s">
        <v>18</v>
      </c>
      <c r="B615">
        <v>2019</v>
      </c>
      <c r="C615" t="s">
        <v>50</v>
      </c>
      <c r="D615">
        <v>19830.103200000001</v>
      </c>
    </row>
    <row r="616" spans="1:4" x14ac:dyDescent="0.35">
      <c r="A616" t="s">
        <v>18</v>
      </c>
      <c r="B616">
        <v>2019</v>
      </c>
      <c r="C616" t="s">
        <v>47</v>
      </c>
      <c r="D616">
        <v>12481.834000000001</v>
      </c>
    </row>
    <row r="617" spans="1:4" x14ac:dyDescent="0.35">
      <c r="A617" t="s">
        <v>18</v>
      </c>
      <c r="B617">
        <v>2019</v>
      </c>
      <c r="C617" t="s">
        <v>48</v>
      </c>
      <c r="D617">
        <v>8557.64</v>
      </c>
    </row>
    <row r="618" spans="1:4" x14ac:dyDescent="0.35">
      <c r="A618" t="s">
        <v>18</v>
      </c>
      <c r="B618">
        <v>2018</v>
      </c>
      <c r="C618" t="s">
        <v>49</v>
      </c>
      <c r="D618">
        <v>25328.691499999972</v>
      </c>
    </row>
    <row r="619" spans="1:4" x14ac:dyDescent="0.35">
      <c r="A619" t="s">
        <v>18</v>
      </c>
      <c r="B619">
        <v>2018</v>
      </c>
      <c r="C619" t="s">
        <v>50</v>
      </c>
      <c r="D619">
        <v>13851.119999999999</v>
      </c>
    </row>
    <row r="620" spans="1:4" x14ac:dyDescent="0.35">
      <c r="A620" t="s">
        <v>18</v>
      </c>
      <c r="B620">
        <v>2018</v>
      </c>
      <c r="C620" t="s">
        <v>47</v>
      </c>
      <c r="D620">
        <v>35297.936000000002</v>
      </c>
    </row>
    <row r="621" spans="1:4" x14ac:dyDescent="0.35">
      <c r="A621" t="s">
        <v>18</v>
      </c>
      <c r="B621">
        <v>2018</v>
      </c>
      <c r="C621" t="s">
        <v>48</v>
      </c>
      <c r="D621">
        <v>6707.9769999999899</v>
      </c>
    </row>
    <row r="622" spans="1:4" x14ac:dyDescent="0.35">
      <c r="A622" t="s">
        <v>18</v>
      </c>
      <c r="B622">
        <v>2017</v>
      </c>
      <c r="C622" t="s">
        <v>49</v>
      </c>
      <c r="D622">
        <v>29941.085100000062</v>
      </c>
    </row>
    <row r="623" spans="1:4" x14ac:dyDescent="0.35">
      <c r="A623" t="s">
        <v>18</v>
      </c>
      <c r="B623">
        <v>2017</v>
      </c>
      <c r="C623" t="s">
        <v>50</v>
      </c>
      <c r="D623">
        <v>13310.221</v>
      </c>
    </row>
    <row r="624" spans="1:4" x14ac:dyDescent="0.35">
      <c r="A624" t="s">
        <v>18</v>
      </c>
      <c r="B624">
        <v>2017</v>
      </c>
      <c r="C624" t="s">
        <v>47</v>
      </c>
      <c r="D624">
        <v>6095.8600000000006</v>
      </c>
    </row>
    <row r="625" spans="1:4" x14ac:dyDescent="0.35">
      <c r="A625" t="s">
        <v>18</v>
      </c>
      <c r="B625">
        <v>2017</v>
      </c>
      <c r="C625" t="s">
        <v>48</v>
      </c>
      <c r="D625">
        <v>5452.3</v>
      </c>
    </row>
    <row r="626" spans="1:4" x14ac:dyDescent="0.35">
      <c r="A626" t="s">
        <v>18</v>
      </c>
      <c r="B626">
        <v>2016</v>
      </c>
      <c r="C626" t="s">
        <v>49</v>
      </c>
      <c r="D626">
        <v>33080.630000000005</v>
      </c>
    </row>
    <row r="627" spans="1:4" x14ac:dyDescent="0.35">
      <c r="A627" t="s">
        <v>18</v>
      </c>
      <c r="B627">
        <v>2016</v>
      </c>
      <c r="C627" t="s">
        <v>50</v>
      </c>
      <c r="D627">
        <v>10108.710000000001</v>
      </c>
    </row>
    <row r="628" spans="1:4" x14ac:dyDescent="0.35">
      <c r="A628" t="s">
        <v>18</v>
      </c>
      <c r="B628">
        <v>2016</v>
      </c>
      <c r="C628" t="s">
        <v>47</v>
      </c>
      <c r="D628">
        <v>17266.739999999998</v>
      </c>
    </row>
    <row r="629" spans="1:4" x14ac:dyDescent="0.35">
      <c r="A629" t="s">
        <v>18</v>
      </c>
      <c r="B629">
        <v>2016</v>
      </c>
      <c r="C629" t="s">
        <v>48</v>
      </c>
      <c r="D629">
        <v>11317.48</v>
      </c>
    </row>
    <row r="630" spans="1:4" x14ac:dyDescent="0.35">
      <c r="A630" t="s">
        <v>18</v>
      </c>
      <c r="B630">
        <v>2015</v>
      </c>
      <c r="C630" t="s">
        <v>49</v>
      </c>
      <c r="D630">
        <v>29422.370000000003</v>
      </c>
    </row>
    <row r="631" spans="1:4" x14ac:dyDescent="0.35">
      <c r="A631" t="s">
        <v>18</v>
      </c>
      <c r="B631">
        <v>2015</v>
      </c>
      <c r="C631" t="s">
        <v>50</v>
      </c>
      <c r="D631">
        <v>14546.21</v>
      </c>
    </row>
    <row r="632" spans="1:4" x14ac:dyDescent="0.35">
      <c r="A632" t="s">
        <v>18</v>
      </c>
      <c r="B632">
        <v>2015</v>
      </c>
      <c r="C632" t="s">
        <v>47</v>
      </c>
      <c r="D632">
        <v>27438.03</v>
      </c>
    </row>
    <row r="633" spans="1:4" x14ac:dyDescent="0.35">
      <c r="A633" t="s">
        <v>18</v>
      </c>
      <c r="B633">
        <v>2015</v>
      </c>
      <c r="C633" t="s">
        <v>48</v>
      </c>
      <c r="D633">
        <v>5322.58</v>
      </c>
    </row>
    <row r="634" spans="1:4" x14ac:dyDescent="0.35">
      <c r="A634" t="s">
        <v>18</v>
      </c>
      <c r="B634">
        <v>2014</v>
      </c>
      <c r="C634" t="s">
        <v>49</v>
      </c>
      <c r="D634">
        <v>36511.700000000004</v>
      </c>
    </row>
    <row r="635" spans="1:4" x14ac:dyDescent="0.35">
      <c r="A635" t="s">
        <v>18</v>
      </c>
      <c r="B635">
        <v>2014</v>
      </c>
      <c r="C635" t="s">
        <v>50</v>
      </c>
      <c r="D635">
        <v>19929</v>
      </c>
    </row>
    <row r="636" spans="1:4" x14ac:dyDescent="0.35">
      <c r="A636" t="s">
        <v>18</v>
      </c>
      <c r="B636">
        <v>2014</v>
      </c>
      <c r="C636" t="s">
        <v>47</v>
      </c>
      <c r="D636">
        <v>18118.93</v>
      </c>
    </row>
    <row r="637" spans="1:4" x14ac:dyDescent="0.35">
      <c r="A637" t="s">
        <v>18</v>
      </c>
      <c r="B637">
        <v>2014</v>
      </c>
      <c r="C637" t="s">
        <v>48</v>
      </c>
      <c r="D637">
        <v>7246.3900000000012</v>
      </c>
    </row>
    <row r="638" spans="1:4" x14ac:dyDescent="0.35">
      <c r="A638" t="s">
        <v>18</v>
      </c>
      <c r="B638">
        <v>2013</v>
      </c>
      <c r="C638" t="s">
        <v>49</v>
      </c>
      <c r="D638">
        <v>33750.879999999997</v>
      </c>
    </row>
    <row r="639" spans="1:4" x14ac:dyDescent="0.35">
      <c r="A639" t="s">
        <v>18</v>
      </c>
      <c r="B639">
        <v>2013</v>
      </c>
      <c r="C639" t="s">
        <v>50</v>
      </c>
      <c r="D639">
        <v>16040.510000000002</v>
      </c>
    </row>
    <row r="640" spans="1:4" x14ac:dyDescent="0.35">
      <c r="A640" t="s">
        <v>18</v>
      </c>
      <c r="B640">
        <v>2013</v>
      </c>
      <c r="C640" t="s">
        <v>47</v>
      </c>
      <c r="D640">
        <v>26588.18</v>
      </c>
    </row>
    <row r="641" spans="1:4" x14ac:dyDescent="0.35">
      <c r="A641" t="s">
        <v>18</v>
      </c>
      <c r="B641">
        <v>2013</v>
      </c>
      <c r="C641" t="s">
        <v>48</v>
      </c>
      <c r="D641">
        <v>24844.42</v>
      </c>
    </row>
    <row r="642" spans="1:4" x14ac:dyDescent="0.35">
      <c r="A642" t="s">
        <v>18</v>
      </c>
      <c r="B642">
        <v>2012</v>
      </c>
      <c r="C642" t="s">
        <v>49</v>
      </c>
      <c r="D642">
        <v>33493.07</v>
      </c>
    </row>
    <row r="643" spans="1:4" x14ac:dyDescent="0.35">
      <c r="A643" t="s">
        <v>18</v>
      </c>
      <c r="B643">
        <v>2012</v>
      </c>
      <c r="C643" t="s">
        <v>50</v>
      </c>
      <c r="D643">
        <v>17187.55</v>
      </c>
    </row>
    <row r="644" spans="1:4" x14ac:dyDescent="0.35">
      <c r="A644" t="s">
        <v>18</v>
      </c>
      <c r="B644">
        <v>2012</v>
      </c>
      <c r="C644" t="s">
        <v>47</v>
      </c>
      <c r="D644">
        <v>23327.170000000002</v>
      </c>
    </row>
    <row r="645" spans="1:4" x14ac:dyDescent="0.35">
      <c r="A645" t="s">
        <v>18</v>
      </c>
      <c r="B645">
        <v>2012</v>
      </c>
      <c r="C645" t="s">
        <v>48</v>
      </c>
      <c r="D645">
        <v>4830.74</v>
      </c>
    </row>
    <row r="646" spans="1:4" x14ac:dyDescent="0.35">
      <c r="A646" t="s">
        <v>18</v>
      </c>
      <c r="B646">
        <v>2011</v>
      </c>
      <c r="C646" t="s">
        <v>49</v>
      </c>
      <c r="D646">
        <v>35367.14</v>
      </c>
    </row>
    <row r="647" spans="1:4" x14ac:dyDescent="0.35">
      <c r="A647" t="s">
        <v>18</v>
      </c>
      <c r="B647">
        <v>2011</v>
      </c>
      <c r="C647" t="s">
        <v>50</v>
      </c>
      <c r="D647">
        <v>21954.65</v>
      </c>
    </row>
    <row r="648" spans="1:4" x14ac:dyDescent="0.35">
      <c r="A648" t="s">
        <v>18</v>
      </c>
      <c r="B648">
        <v>2011</v>
      </c>
      <c r="C648" t="s">
        <v>47</v>
      </c>
      <c r="D648">
        <v>7757.5400000000009</v>
      </c>
    </row>
    <row r="649" spans="1:4" x14ac:dyDescent="0.35">
      <c r="A649" t="s">
        <v>18</v>
      </c>
      <c r="B649">
        <v>2011</v>
      </c>
      <c r="C649" t="s">
        <v>48</v>
      </c>
      <c r="D649">
        <v>2246.7000000000003</v>
      </c>
    </row>
    <row r="650" spans="1:4" x14ac:dyDescent="0.35">
      <c r="A650" t="s">
        <v>19</v>
      </c>
      <c r="B650">
        <v>2024</v>
      </c>
      <c r="C650" t="s">
        <v>47</v>
      </c>
      <c r="D650">
        <v>5843.7045969444398</v>
      </c>
    </row>
    <row r="651" spans="1:4" x14ac:dyDescent="0.35">
      <c r="A651" t="s">
        <v>19</v>
      </c>
      <c r="B651">
        <v>2024</v>
      </c>
      <c r="C651" t="s">
        <v>48</v>
      </c>
      <c r="D651">
        <v>4825.1438986111098</v>
      </c>
    </row>
    <row r="652" spans="1:4" x14ac:dyDescent="0.35">
      <c r="A652" t="s">
        <v>19</v>
      </c>
      <c r="B652">
        <v>2023</v>
      </c>
      <c r="C652" t="s">
        <v>49</v>
      </c>
      <c r="D652">
        <v>5053.3676805555497</v>
      </c>
    </row>
    <row r="653" spans="1:4" x14ac:dyDescent="0.35">
      <c r="A653" t="s">
        <v>19</v>
      </c>
      <c r="B653">
        <v>2023</v>
      </c>
      <c r="C653" t="s">
        <v>50</v>
      </c>
      <c r="D653">
        <v>5627.5145519444422</v>
      </c>
    </row>
    <row r="654" spans="1:4" x14ac:dyDescent="0.35">
      <c r="A654" t="s">
        <v>19</v>
      </c>
      <c r="B654">
        <v>2023</v>
      </c>
      <c r="C654" t="s">
        <v>47</v>
      </c>
      <c r="D654">
        <v>7428.5122283333321</v>
      </c>
    </row>
    <row r="655" spans="1:4" x14ac:dyDescent="0.35">
      <c r="A655" t="s">
        <v>19</v>
      </c>
      <c r="B655">
        <v>2023</v>
      </c>
      <c r="C655" t="s">
        <v>48</v>
      </c>
      <c r="D655">
        <v>4825.1438986111107</v>
      </c>
    </row>
    <row r="656" spans="1:4" x14ac:dyDescent="0.35">
      <c r="A656" t="s">
        <v>19</v>
      </c>
      <c r="B656">
        <v>2022</v>
      </c>
      <c r="C656" t="s">
        <v>49</v>
      </c>
      <c r="D656">
        <v>5978.7967391666671</v>
      </c>
    </row>
    <row r="657" spans="1:4" x14ac:dyDescent="0.35">
      <c r="A657" t="s">
        <v>19</v>
      </c>
      <c r="B657">
        <v>2022</v>
      </c>
      <c r="C657" t="s">
        <v>50</v>
      </c>
      <c r="D657">
        <v>4781.4488947222217</v>
      </c>
    </row>
    <row r="658" spans="1:4" x14ac:dyDescent="0.35">
      <c r="A658" t="s">
        <v>19</v>
      </c>
      <c r="B658">
        <v>2022</v>
      </c>
      <c r="C658" t="s">
        <v>47</v>
      </c>
      <c r="D658">
        <v>6179.6999627777777</v>
      </c>
    </row>
    <row r="659" spans="1:4" x14ac:dyDescent="0.35">
      <c r="A659" t="s">
        <v>19</v>
      </c>
      <c r="B659">
        <v>2022</v>
      </c>
      <c r="C659" t="s">
        <v>48</v>
      </c>
      <c r="D659">
        <v>5098.3353900000002</v>
      </c>
    </row>
    <row r="660" spans="1:4" x14ac:dyDescent="0.35">
      <c r="A660" t="s">
        <v>19</v>
      </c>
      <c r="B660">
        <v>2021</v>
      </c>
      <c r="C660" t="s">
        <v>49</v>
      </c>
      <c r="D660">
        <v>1932.2887700000001</v>
      </c>
    </row>
    <row r="661" spans="1:4" x14ac:dyDescent="0.35">
      <c r="A661" t="s">
        <v>19</v>
      </c>
      <c r="B661">
        <v>2021</v>
      </c>
      <c r="C661" t="s">
        <v>50</v>
      </c>
      <c r="D661">
        <v>2818.7654700000003</v>
      </c>
    </row>
    <row r="662" spans="1:4" x14ac:dyDescent="0.35">
      <c r="A662" t="s">
        <v>19</v>
      </c>
      <c r="B662">
        <v>2021</v>
      </c>
      <c r="C662" t="s">
        <v>47</v>
      </c>
      <c r="D662">
        <v>3350.3953199999996</v>
      </c>
    </row>
    <row r="663" spans="1:4" x14ac:dyDescent="0.35">
      <c r="A663" t="s">
        <v>19</v>
      </c>
      <c r="B663">
        <v>2021</v>
      </c>
      <c r="C663" t="s">
        <v>48</v>
      </c>
      <c r="D663">
        <v>2804.5719300000001</v>
      </c>
    </row>
    <row r="664" spans="1:4" x14ac:dyDescent="0.35">
      <c r="A664" t="s">
        <v>19</v>
      </c>
      <c r="B664">
        <v>2020</v>
      </c>
      <c r="C664" t="s">
        <v>49</v>
      </c>
      <c r="D664">
        <v>3622.0248411111097</v>
      </c>
    </row>
    <row r="665" spans="1:4" x14ac:dyDescent="0.35">
      <c r="A665" t="s">
        <v>19</v>
      </c>
      <c r="B665">
        <v>2020</v>
      </c>
      <c r="C665" t="s">
        <v>50</v>
      </c>
      <c r="D665">
        <v>4617.22168944443</v>
      </c>
    </row>
    <row r="666" spans="1:4" x14ac:dyDescent="0.35">
      <c r="A666" t="s">
        <v>19</v>
      </c>
      <c r="B666">
        <v>2020</v>
      </c>
      <c r="C666" t="s">
        <v>47</v>
      </c>
      <c r="D666">
        <v>3151.0128955555483</v>
      </c>
    </row>
    <row r="667" spans="1:4" x14ac:dyDescent="0.35">
      <c r="A667" t="s">
        <v>19</v>
      </c>
      <c r="B667">
        <v>2020</v>
      </c>
      <c r="C667" t="s">
        <v>48</v>
      </c>
      <c r="D667">
        <v>5445.7135199999993</v>
      </c>
    </row>
    <row r="668" spans="1:4" x14ac:dyDescent="0.35">
      <c r="A668" t="s">
        <v>19</v>
      </c>
      <c r="B668">
        <v>2019</v>
      </c>
      <c r="C668" t="s">
        <v>49</v>
      </c>
      <c r="D668">
        <v>4424.8155436111047</v>
      </c>
    </row>
    <row r="669" spans="1:4" x14ac:dyDescent="0.35">
      <c r="A669" t="s">
        <v>19</v>
      </c>
      <c r="B669">
        <v>2019</v>
      </c>
      <c r="C669" t="s">
        <v>50</v>
      </c>
      <c r="D669">
        <v>3349.0409099999997</v>
      </c>
    </row>
    <row r="670" spans="1:4" x14ac:dyDescent="0.35">
      <c r="A670" t="s">
        <v>19</v>
      </c>
      <c r="B670">
        <v>2019</v>
      </c>
      <c r="C670" t="s">
        <v>47</v>
      </c>
      <c r="D670">
        <v>3343.0873644444491</v>
      </c>
    </row>
    <row r="671" spans="1:4" x14ac:dyDescent="0.35">
      <c r="A671" t="s">
        <v>19</v>
      </c>
      <c r="B671">
        <v>2019</v>
      </c>
      <c r="C671" t="s">
        <v>48</v>
      </c>
      <c r="D671">
        <v>3339.0479999999998</v>
      </c>
    </row>
    <row r="672" spans="1:4" x14ac:dyDescent="0.35">
      <c r="A672" t="s">
        <v>19</v>
      </c>
      <c r="B672">
        <v>2018</v>
      </c>
      <c r="C672" t="s">
        <v>49</v>
      </c>
      <c r="D672">
        <v>5649.0109347222196</v>
      </c>
    </row>
    <row r="673" spans="1:4" x14ac:dyDescent="0.35">
      <c r="A673" t="s">
        <v>19</v>
      </c>
      <c r="B673">
        <v>2018</v>
      </c>
      <c r="C673" t="s">
        <v>50</v>
      </c>
      <c r="D673">
        <v>4886.8779999999997</v>
      </c>
    </row>
    <row r="674" spans="1:4" x14ac:dyDescent="0.35">
      <c r="A674" t="s">
        <v>19</v>
      </c>
      <c r="B674">
        <v>2018</v>
      </c>
      <c r="C674" t="s">
        <v>47</v>
      </c>
      <c r="D674">
        <v>7163.6870900000013</v>
      </c>
    </row>
    <row r="675" spans="1:4" x14ac:dyDescent="0.35">
      <c r="A675" t="s">
        <v>19</v>
      </c>
      <c r="B675">
        <v>2018</v>
      </c>
      <c r="C675" t="s">
        <v>48</v>
      </c>
      <c r="D675">
        <v>3318.7907986111095</v>
      </c>
    </row>
    <row r="676" spans="1:4" x14ac:dyDescent="0.35">
      <c r="A676" t="s">
        <v>19</v>
      </c>
      <c r="B676">
        <v>2017</v>
      </c>
      <c r="C676" t="s">
        <v>49</v>
      </c>
      <c r="D676">
        <v>5381.491</v>
      </c>
    </row>
    <row r="677" spans="1:4" x14ac:dyDescent="0.35">
      <c r="A677" t="s">
        <v>19</v>
      </c>
      <c r="B677">
        <v>2017</v>
      </c>
      <c r="C677" t="s">
        <v>50</v>
      </c>
      <c r="D677">
        <v>4200.9634777777819</v>
      </c>
    </row>
    <row r="678" spans="1:4" x14ac:dyDescent="0.35">
      <c r="A678" t="s">
        <v>19</v>
      </c>
      <c r="B678">
        <v>2017</v>
      </c>
      <c r="C678" t="s">
        <v>47</v>
      </c>
      <c r="D678">
        <v>2739.3380000000002</v>
      </c>
    </row>
    <row r="679" spans="1:4" x14ac:dyDescent="0.35">
      <c r="A679" t="s">
        <v>19</v>
      </c>
      <c r="B679">
        <v>2017</v>
      </c>
      <c r="C679" t="s">
        <v>48</v>
      </c>
      <c r="D679">
        <v>4134.5599999999995</v>
      </c>
    </row>
    <row r="680" spans="1:4" x14ac:dyDescent="0.35">
      <c r="A680" t="s">
        <v>19</v>
      </c>
      <c r="B680">
        <v>2016</v>
      </c>
      <c r="C680" t="s">
        <v>49</v>
      </c>
      <c r="D680">
        <v>4553.9802229199058</v>
      </c>
    </row>
    <row r="681" spans="1:4" x14ac:dyDescent="0.35">
      <c r="A681" t="s">
        <v>19</v>
      </c>
      <c r="B681">
        <v>2016</v>
      </c>
      <c r="C681" t="s">
        <v>50</v>
      </c>
      <c r="D681">
        <v>4862.7999999999993</v>
      </c>
    </row>
    <row r="682" spans="1:4" x14ac:dyDescent="0.35">
      <c r="A682" t="s">
        <v>19</v>
      </c>
      <c r="B682">
        <v>2016</v>
      </c>
      <c r="C682" t="s">
        <v>47</v>
      </c>
      <c r="D682">
        <v>6945.9810699999998</v>
      </c>
    </row>
    <row r="683" spans="1:4" x14ac:dyDescent="0.35">
      <c r="A683" t="s">
        <v>19</v>
      </c>
      <c r="B683">
        <v>2016</v>
      </c>
      <c r="C683" t="s">
        <v>48</v>
      </c>
      <c r="D683">
        <v>7019.0365200000006</v>
      </c>
    </row>
    <row r="684" spans="1:4" x14ac:dyDescent="0.35">
      <c r="A684" t="s">
        <v>19</v>
      </c>
      <c r="B684">
        <v>2015</v>
      </c>
      <c r="C684" t="s">
        <v>49</v>
      </c>
      <c r="D684">
        <v>7294.1490000000003</v>
      </c>
    </row>
    <row r="685" spans="1:4" x14ac:dyDescent="0.35">
      <c r="A685" t="s">
        <v>19</v>
      </c>
      <c r="B685">
        <v>2015</v>
      </c>
      <c r="C685" t="s">
        <v>50</v>
      </c>
      <c r="D685">
        <v>5704.0319999999992</v>
      </c>
    </row>
    <row r="686" spans="1:4" x14ac:dyDescent="0.35">
      <c r="A686" t="s">
        <v>19</v>
      </c>
      <c r="B686">
        <v>2015</v>
      </c>
      <c r="C686" t="s">
        <v>47</v>
      </c>
      <c r="D686">
        <v>6042.7870000000003</v>
      </c>
    </row>
    <row r="687" spans="1:4" x14ac:dyDescent="0.35">
      <c r="A687" t="s">
        <v>19</v>
      </c>
      <c r="B687">
        <v>2015</v>
      </c>
      <c r="C687" t="s">
        <v>48</v>
      </c>
      <c r="D687">
        <v>5112.75</v>
      </c>
    </row>
    <row r="688" spans="1:4" x14ac:dyDescent="0.35">
      <c r="A688" t="s">
        <v>19</v>
      </c>
      <c r="B688">
        <v>2014</v>
      </c>
      <c r="C688" t="s">
        <v>49</v>
      </c>
      <c r="D688">
        <v>7541.7</v>
      </c>
    </row>
    <row r="689" spans="1:4" x14ac:dyDescent="0.35">
      <c r="A689" t="s">
        <v>19</v>
      </c>
      <c r="B689">
        <v>2014</v>
      </c>
      <c r="C689" t="s">
        <v>50</v>
      </c>
      <c r="D689">
        <v>5132.58</v>
      </c>
    </row>
    <row r="690" spans="1:4" x14ac:dyDescent="0.35">
      <c r="A690" t="s">
        <v>19</v>
      </c>
      <c r="B690">
        <v>2014</v>
      </c>
      <c r="C690" t="s">
        <v>47</v>
      </c>
      <c r="D690">
        <v>5389.25</v>
      </c>
    </row>
    <row r="691" spans="1:4" x14ac:dyDescent="0.35">
      <c r="A691" t="s">
        <v>19</v>
      </c>
      <c r="B691">
        <v>2014</v>
      </c>
      <c r="C691" t="s">
        <v>48</v>
      </c>
      <c r="D691">
        <v>4720.2700000000004</v>
      </c>
    </row>
    <row r="692" spans="1:4" x14ac:dyDescent="0.35">
      <c r="A692" t="s">
        <v>19</v>
      </c>
      <c r="B692">
        <v>2013</v>
      </c>
      <c r="C692" t="s">
        <v>49</v>
      </c>
      <c r="D692">
        <v>6654.84</v>
      </c>
    </row>
    <row r="693" spans="1:4" x14ac:dyDescent="0.35">
      <c r="A693" t="s">
        <v>19</v>
      </c>
      <c r="B693">
        <v>2013</v>
      </c>
      <c r="C693" t="s">
        <v>50</v>
      </c>
      <c r="D693">
        <v>5657.89</v>
      </c>
    </row>
    <row r="694" spans="1:4" x14ac:dyDescent="0.35">
      <c r="A694" t="s">
        <v>19</v>
      </c>
      <c r="B694">
        <v>2013</v>
      </c>
      <c r="C694" t="s">
        <v>47</v>
      </c>
      <c r="D694">
        <v>8516.69</v>
      </c>
    </row>
    <row r="695" spans="1:4" x14ac:dyDescent="0.35">
      <c r="A695" t="s">
        <v>19</v>
      </c>
      <c r="B695">
        <v>2013</v>
      </c>
      <c r="C695" t="s">
        <v>48</v>
      </c>
      <c r="D695">
        <v>8296.24</v>
      </c>
    </row>
    <row r="696" spans="1:4" x14ac:dyDescent="0.35">
      <c r="A696" t="s">
        <v>19</v>
      </c>
      <c r="B696">
        <v>2012</v>
      </c>
      <c r="C696" t="s">
        <v>49</v>
      </c>
      <c r="D696">
        <v>8477.82</v>
      </c>
    </row>
    <row r="697" spans="1:4" x14ac:dyDescent="0.35">
      <c r="A697" t="s">
        <v>19</v>
      </c>
      <c r="B697">
        <v>2012</v>
      </c>
      <c r="C697" t="s">
        <v>50</v>
      </c>
      <c r="D697">
        <v>6305.43</v>
      </c>
    </row>
    <row r="698" spans="1:4" x14ac:dyDescent="0.35">
      <c r="A698" t="s">
        <v>19</v>
      </c>
      <c r="B698">
        <v>2012</v>
      </c>
      <c r="C698" t="s">
        <v>47</v>
      </c>
      <c r="D698">
        <v>8053.6200000000008</v>
      </c>
    </row>
    <row r="699" spans="1:4" x14ac:dyDescent="0.35">
      <c r="A699" t="s">
        <v>19</v>
      </c>
      <c r="B699">
        <v>2012</v>
      </c>
      <c r="C699" t="s">
        <v>48</v>
      </c>
      <c r="D699">
        <v>6035.89</v>
      </c>
    </row>
    <row r="700" spans="1:4" x14ac:dyDescent="0.35">
      <c r="A700" t="s">
        <v>19</v>
      </c>
      <c r="B700">
        <v>2011</v>
      </c>
      <c r="C700" t="s">
        <v>49</v>
      </c>
      <c r="D700">
        <v>9012.64</v>
      </c>
    </row>
    <row r="701" spans="1:4" x14ac:dyDescent="0.35">
      <c r="A701" t="s">
        <v>19</v>
      </c>
      <c r="B701">
        <v>2011</v>
      </c>
      <c r="C701" t="s">
        <v>50</v>
      </c>
      <c r="D701">
        <v>6916.8899999999994</v>
      </c>
    </row>
    <row r="702" spans="1:4" x14ac:dyDescent="0.35">
      <c r="A702" t="s">
        <v>19</v>
      </c>
      <c r="B702">
        <v>2011</v>
      </c>
      <c r="C702" t="s">
        <v>47</v>
      </c>
      <c r="D702">
        <v>5748.26</v>
      </c>
    </row>
    <row r="703" spans="1:4" x14ac:dyDescent="0.35">
      <c r="A703" t="s">
        <v>19</v>
      </c>
      <c r="B703">
        <v>2011</v>
      </c>
      <c r="C703" t="s">
        <v>48</v>
      </c>
      <c r="D703">
        <v>892.35</v>
      </c>
    </row>
    <row r="704" spans="1:4" x14ac:dyDescent="0.35">
      <c r="A704" t="s">
        <v>20</v>
      </c>
      <c r="B704">
        <v>2024</v>
      </c>
      <c r="C704" t="s">
        <v>47</v>
      </c>
      <c r="D704">
        <v>8700.7279999999992</v>
      </c>
    </row>
    <row r="705" spans="1:4" x14ac:dyDescent="0.35">
      <c r="A705" t="s">
        <v>20</v>
      </c>
      <c r="B705">
        <v>2024</v>
      </c>
      <c r="C705" t="s">
        <v>48</v>
      </c>
      <c r="D705">
        <v>9721.7690000000002</v>
      </c>
    </row>
    <row r="706" spans="1:4" x14ac:dyDescent="0.35">
      <c r="A706" t="s">
        <v>20</v>
      </c>
      <c r="B706">
        <v>2023</v>
      </c>
      <c r="C706" t="s">
        <v>49</v>
      </c>
      <c r="D706">
        <v>9897.4150000000009</v>
      </c>
    </row>
    <row r="707" spans="1:4" x14ac:dyDescent="0.35">
      <c r="A707" t="s">
        <v>20</v>
      </c>
      <c r="B707">
        <v>2023</v>
      </c>
      <c r="C707" t="s">
        <v>50</v>
      </c>
      <c r="D707">
        <v>6481.9849999999997</v>
      </c>
    </row>
    <row r="708" spans="1:4" x14ac:dyDescent="0.35">
      <c r="A708" t="s">
        <v>20</v>
      </c>
      <c r="B708">
        <v>2023</v>
      </c>
      <c r="C708" t="s">
        <v>47</v>
      </c>
      <c r="D708">
        <v>9988.7749999999996</v>
      </c>
    </row>
    <row r="709" spans="1:4" x14ac:dyDescent="0.35">
      <c r="A709" t="s">
        <v>20</v>
      </c>
      <c r="B709">
        <v>2023</v>
      </c>
      <c r="C709" t="s">
        <v>48</v>
      </c>
      <c r="D709">
        <v>8315.5759999999991</v>
      </c>
    </row>
    <row r="710" spans="1:4" x14ac:dyDescent="0.35">
      <c r="A710" t="s">
        <v>20</v>
      </c>
      <c r="B710">
        <v>2022</v>
      </c>
      <c r="C710" t="s">
        <v>49</v>
      </c>
      <c r="D710">
        <v>9681.01</v>
      </c>
    </row>
    <row r="711" spans="1:4" x14ac:dyDescent="0.35">
      <c r="A711" t="s">
        <v>20</v>
      </c>
      <c r="B711">
        <v>2022</v>
      </c>
      <c r="C711" t="s">
        <v>50</v>
      </c>
      <c r="D711">
        <v>8949.8919999999998</v>
      </c>
    </row>
    <row r="712" spans="1:4" x14ac:dyDescent="0.35">
      <c r="A712" t="s">
        <v>20</v>
      </c>
      <c r="B712">
        <v>2022</v>
      </c>
      <c r="C712" t="s">
        <v>47</v>
      </c>
      <c r="D712">
        <v>9008.594000000001</v>
      </c>
    </row>
    <row r="713" spans="1:4" x14ac:dyDescent="0.35">
      <c r="A713" t="s">
        <v>20</v>
      </c>
      <c r="B713">
        <v>2022</v>
      </c>
      <c r="C713" t="s">
        <v>48</v>
      </c>
      <c r="D713">
        <v>9439</v>
      </c>
    </row>
    <row r="714" spans="1:4" x14ac:dyDescent="0.35">
      <c r="A714" t="s">
        <v>20</v>
      </c>
      <c r="B714">
        <v>2021</v>
      </c>
      <c r="C714" t="s">
        <v>49</v>
      </c>
      <c r="D714">
        <v>8539.8140000000003</v>
      </c>
    </row>
    <row r="715" spans="1:4" x14ac:dyDescent="0.35">
      <c r="A715" t="s">
        <v>20</v>
      </c>
      <c r="B715">
        <v>2021</v>
      </c>
      <c r="C715" t="s">
        <v>50</v>
      </c>
      <c r="D715">
        <v>6967.3019999999997</v>
      </c>
    </row>
    <row r="716" spans="1:4" x14ac:dyDescent="0.35">
      <c r="A716" t="s">
        <v>20</v>
      </c>
      <c r="B716">
        <v>2021</v>
      </c>
      <c r="C716" t="s">
        <v>47</v>
      </c>
      <c r="D716">
        <v>7464.2889999999998</v>
      </c>
    </row>
    <row r="717" spans="1:4" x14ac:dyDescent="0.35">
      <c r="A717" t="s">
        <v>20</v>
      </c>
      <c r="B717">
        <v>2021</v>
      </c>
      <c r="C717" t="s">
        <v>48</v>
      </c>
      <c r="D717">
        <v>6751.3990000000003</v>
      </c>
    </row>
    <row r="718" spans="1:4" x14ac:dyDescent="0.35">
      <c r="A718" t="s">
        <v>20</v>
      </c>
      <c r="B718">
        <v>2020</v>
      </c>
      <c r="C718" t="s">
        <v>49</v>
      </c>
      <c r="D718">
        <v>10281.164999999999</v>
      </c>
    </row>
    <row r="719" spans="1:4" x14ac:dyDescent="0.35">
      <c r="A719" t="s">
        <v>20</v>
      </c>
      <c r="B719">
        <v>2020</v>
      </c>
      <c r="C719" t="s">
        <v>50</v>
      </c>
      <c r="D719">
        <v>5508.3559999999998</v>
      </c>
    </row>
    <row r="720" spans="1:4" x14ac:dyDescent="0.35">
      <c r="A720" t="s">
        <v>20</v>
      </c>
      <c r="B720">
        <v>2020</v>
      </c>
      <c r="C720" t="s">
        <v>47</v>
      </c>
      <c r="D720">
        <v>9807.878999999999</v>
      </c>
    </row>
    <row r="721" spans="1:4" x14ac:dyDescent="0.35">
      <c r="A721" t="s">
        <v>20</v>
      </c>
      <c r="B721">
        <v>2020</v>
      </c>
      <c r="C721" t="s">
        <v>48</v>
      </c>
      <c r="D721">
        <v>10012.218000000001</v>
      </c>
    </row>
    <row r="722" spans="1:4" x14ac:dyDescent="0.35">
      <c r="A722" t="s">
        <v>20</v>
      </c>
      <c r="B722">
        <v>2019</v>
      </c>
      <c r="C722" t="s">
        <v>49</v>
      </c>
      <c r="D722">
        <v>10298.963</v>
      </c>
    </row>
    <row r="723" spans="1:4" x14ac:dyDescent="0.35">
      <c r="A723" t="s">
        <v>20</v>
      </c>
      <c r="B723">
        <v>2019</v>
      </c>
      <c r="C723" t="s">
        <v>50</v>
      </c>
      <c r="D723">
        <v>5146.049</v>
      </c>
    </row>
    <row r="724" spans="1:4" x14ac:dyDescent="0.35">
      <c r="A724" t="s">
        <v>20</v>
      </c>
      <c r="B724">
        <v>2019</v>
      </c>
      <c r="C724" t="s">
        <v>47</v>
      </c>
      <c r="D724">
        <v>8939</v>
      </c>
    </row>
    <row r="725" spans="1:4" x14ac:dyDescent="0.35">
      <c r="A725" t="s">
        <v>20</v>
      </c>
      <c r="B725">
        <v>2019</v>
      </c>
      <c r="C725" t="s">
        <v>48</v>
      </c>
      <c r="D725">
        <v>4852.4770000000008</v>
      </c>
    </row>
    <row r="726" spans="1:4" x14ac:dyDescent="0.35">
      <c r="A726" t="s">
        <v>20</v>
      </c>
      <c r="B726">
        <v>2018</v>
      </c>
      <c r="C726" t="s">
        <v>49</v>
      </c>
      <c r="D726">
        <v>5766.598</v>
      </c>
    </row>
    <row r="727" spans="1:4" x14ac:dyDescent="0.35">
      <c r="A727" t="s">
        <v>20</v>
      </c>
      <c r="B727">
        <v>2018</v>
      </c>
      <c r="C727" t="s">
        <v>50</v>
      </c>
      <c r="D727">
        <v>5321.1639999999998</v>
      </c>
    </row>
    <row r="728" spans="1:4" x14ac:dyDescent="0.35">
      <c r="A728" t="s">
        <v>20</v>
      </c>
      <c r="B728">
        <v>2018</v>
      </c>
      <c r="C728" t="s">
        <v>47</v>
      </c>
      <c r="D728">
        <v>10468.989000000001</v>
      </c>
    </row>
    <row r="729" spans="1:4" x14ac:dyDescent="0.35">
      <c r="A729" t="s">
        <v>20</v>
      </c>
      <c r="B729">
        <v>2018</v>
      </c>
      <c r="C729" t="s">
        <v>48</v>
      </c>
      <c r="D729">
        <v>6922.22</v>
      </c>
    </row>
    <row r="730" spans="1:4" x14ac:dyDescent="0.35">
      <c r="A730" t="s">
        <v>20</v>
      </c>
      <c r="B730">
        <v>2017</v>
      </c>
      <c r="C730" t="s">
        <v>49</v>
      </c>
      <c r="D730">
        <v>6814.4670000000006</v>
      </c>
    </row>
    <row r="731" spans="1:4" x14ac:dyDescent="0.35">
      <c r="A731" t="s">
        <v>20</v>
      </c>
      <c r="B731">
        <v>2017</v>
      </c>
      <c r="C731" t="s">
        <v>50</v>
      </c>
      <c r="D731">
        <v>3518.5349999999999</v>
      </c>
    </row>
    <row r="732" spans="1:4" x14ac:dyDescent="0.35">
      <c r="A732" t="s">
        <v>20</v>
      </c>
      <c r="B732">
        <v>2017</v>
      </c>
      <c r="C732" t="s">
        <v>47</v>
      </c>
      <c r="D732">
        <v>5020.6480000000001</v>
      </c>
    </row>
    <row r="733" spans="1:4" x14ac:dyDescent="0.35">
      <c r="A733" t="s">
        <v>21</v>
      </c>
      <c r="B733">
        <v>2024</v>
      </c>
      <c r="C733" t="s">
        <v>47</v>
      </c>
      <c r="D733">
        <v>7726.58</v>
      </c>
    </row>
    <row r="734" spans="1:4" x14ac:dyDescent="0.35">
      <c r="A734" t="s">
        <v>21</v>
      </c>
      <c r="B734">
        <v>2024</v>
      </c>
      <c r="C734" t="s">
        <v>48</v>
      </c>
      <c r="D734">
        <v>3701.57</v>
      </c>
    </row>
    <row r="735" spans="1:4" x14ac:dyDescent="0.35">
      <c r="A735" t="s">
        <v>21</v>
      </c>
      <c r="B735">
        <v>2023</v>
      </c>
      <c r="C735" t="s">
        <v>49</v>
      </c>
      <c r="D735">
        <v>8257.83</v>
      </c>
    </row>
    <row r="736" spans="1:4" x14ac:dyDescent="0.35">
      <c r="A736" t="s">
        <v>21</v>
      </c>
      <c r="B736">
        <v>2023</v>
      </c>
      <c r="C736" t="s">
        <v>50</v>
      </c>
      <c r="D736">
        <v>5846.31</v>
      </c>
    </row>
    <row r="737" spans="1:4" x14ac:dyDescent="0.35">
      <c r="A737" t="s">
        <v>21</v>
      </c>
      <c r="B737">
        <v>2023</v>
      </c>
      <c r="C737" t="s">
        <v>47</v>
      </c>
      <c r="D737">
        <v>4324.43</v>
      </c>
    </row>
    <row r="738" spans="1:4" x14ac:dyDescent="0.35">
      <c r="A738" t="s">
        <v>21</v>
      </c>
      <c r="B738">
        <v>2023</v>
      </c>
      <c r="C738" t="s">
        <v>48</v>
      </c>
      <c r="D738">
        <v>1110.31</v>
      </c>
    </row>
    <row r="739" spans="1:4" x14ac:dyDescent="0.35">
      <c r="A739" t="s">
        <v>21</v>
      </c>
      <c r="B739">
        <v>2022</v>
      </c>
      <c r="C739" t="s">
        <v>49</v>
      </c>
      <c r="D739">
        <v>4736.9799999999996</v>
      </c>
    </row>
    <row r="740" spans="1:4" x14ac:dyDescent="0.35">
      <c r="A740" t="s">
        <v>21</v>
      </c>
      <c r="B740">
        <v>2022</v>
      </c>
      <c r="C740" t="s">
        <v>50</v>
      </c>
      <c r="D740">
        <v>8076.63</v>
      </c>
    </row>
    <row r="741" spans="1:4" x14ac:dyDescent="0.35">
      <c r="A741" t="s">
        <v>21</v>
      </c>
      <c r="B741">
        <v>2022</v>
      </c>
      <c r="C741" t="s">
        <v>47</v>
      </c>
      <c r="D741">
        <v>2330.2399999999998</v>
      </c>
    </row>
    <row r="742" spans="1:4" x14ac:dyDescent="0.35">
      <c r="A742" t="s">
        <v>21</v>
      </c>
      <c r="B742">
        <v>2022</v>
      </c>
      <c r="C742" t="s">
        <v>48</v>
      </c>
      <c r="D742">
        <v>458.32999999999993</v>
      </c>
    </row>
    <row r="743" spans="1:4" x14ac:dyDescent="0.35">
      <c r="A743" t="s">
        <v>21</v>
      </c>
      <c r="B743">
        <v>2021</v>
      </c>
      <c r="C743" t="s">
        <v>49</v>
      </c>
      <c r="D743">
        <v>5316.44</v>
      </c>
    </row>
    <row r="744" spans="1:4" x14ac:dyDescent="0.35">
      <c r="A744" t="s">
        <v>21</v>
      </c>
      <c r="B744">
        <v>2021</v>
      </c>
      <c r="C744" t="s">
        <v>50</v>
      </c>
      <c r="D744">
        <v>5389.75</v>
      </c>
    </row>
    <row r="745" spans="1:4" x14ac:dyDescent="0.35">
      <c r="A745" t="s">
        <v>21</v>
      </c>
      <c r="B745">
        <v>2021</v>
      </c>
      <c r="C745" t="s">
        <v>47</v>
      </c>
      <c r="D745">
        <v>2668.5</v>
      </c>
    </row>
    <row r="746" spans="1:4" x14ac:dyDescent="0.35">
      <c r="A746" t="s">
        <v>21</v>
      </c>
      <c r="B746">
        <v>2021</v>
      </c>
      <c r="C746" t="s">
        <v>48</v>
      </c>
      <c r="D746">
        <v>754.89</v>
      </c>
    </row>
    <row r="747" spans="1:4" x14ac:dyDescent="0.35">
      <c r="A747" t="s">
        <v>21</v>
      </c>
      <c r="B747">
        <v>2020</v>
      </c>
      <c r="C747" t="s">
        <v>49</v>
      </c>
      <c r="D747">
        <v>5842.97</v>
      </c>
    </row>
    <row r="748" spans="1:4" x14ac:dyDescent="0.35">
      <c r="A748" t="s">
        <v>21</v>
      </c>
      <c r="B748">
        <v>2020</v>
      </c>
      <c r="C748" t="s">
        <v>50</v>
      </c>
      <c r="D748">
        <v>8349.5820000000003</v>
      </c>
    </row>
    <row r="749" spans="1:4" x14ac:dyDescent="0.35">
      <c r="A749" t="s">
        <v>21</v>
      </c>
      <c r="B749">
        <v>2020</v>
      </c>
      <c r="C749" t="s">
        <v>47</v>
      </c>
      <c r="D749">
        <v>6550.75</v>
      </c>
    </row>
    <row r="750" spans="1:4" x14ac:dyDescent="0.35">
      <c r="A750" t="s">
        <v>21</v>
      </c>
      <c r="B750">
        <v>2020</v>
      </c>
      <c r="C750" t="s">
        <v>48</v>
      </c>
      <c r="D750">
        <v>4204.6399999999994</v>
      </c>
    </row>
    <row r="751" spans="1:4" x14ac:dyDescent="0.35">
      <c r="A751" t="s">
        <v>21</v>
      </c>
      <c r="B751">
        <v>2019</v>
      </c>
      <c r="C751" t="s">
        <v>49</v>
      </c>
      <c r="D751">
        <v>8531.7900000000009</v>
      </c>
    </row>
    <row r="752" spans="1:4" x14ac:dyDescent="0.35">
      <c r="A752" t="s">
        <v>21</v>
      </c>
      <c r="B752">
        <v>2019</v>
      </c>
      <c r="C752" t="s">
        <v>50</v>
      </c>
      <c r="D752">
        <v>7036.51</v>
      </c>
    </row>
    <row r="753" spans="1:4" x14ac:dyDescent="0.35">
      <c r="A753" t="s">
        <v>21</v>
      </c>
      <c r="B753">
        <v>2019</v>
      </c>
      <c r="C753" t="s">
        <v>47</v>
      </c>
      <c r="D753">
        <v>4311.17</v>
      </c>
    </row>
    <row r="754" spans="1:4" x14ac:dyDescent="0.35">
      <c r="A754" t="s">
        <v>21</v>
      </c>
      <c r="B754">
        <v>2019</v>
      </c>
      <c r="C754" t="s">
        <v>48</v>
      </c>
      <c r="D754">
        <v>521.01</v>
      </c>
    </row>
    <row r="755" spans="1:4" x14ac:dyDescent="0.35">
      <c r="A755" t="s">
        <v>21</v>
      </c>
      <c r="B755">
        <v>2018</v>
      </c>
      <c r="C755" t="s">
        <v>49</v>
      </c>
      <c r="D755">
        <v>3662.54</v>
      </c>
    </row>
    <row r="756" spans="1:4" x14ac:dyDescent="0.35">
      <c r="A756" t="s">
        <v>21</v>
      </c>
      <c r="B756">
        <v>2018</v>
      </c>
      <c r="C756" t="s">
        <v>50</v>
      </c>
      <c r="D756">
        <v>7137.92</v>
      </c>
    </row>
    <row r="757" spans="1:4" x14ac:dyDescent="0.35">
      <c r="A757" t="s">
        <v>21</v>
      </c>
      <c r="B757">
        <v>2018</v>
      </c>
      <c r="C757" t="s">
        <v>47</v>
      </c>
      <c r="D757">
        <v>8066.35</v>
      </c>
    </row>
    <row r="758" spans="1:4" x14ac:dyDescent="0.35">
      <c r="A758" t="s">
        <v>21</v>
      </c>
      <c r="B758">
        <v>2018</v>
      </c>
      <c r="C758" t="s">
        <v>48</v>
      </c>
      <c r="D758">
        <v>1137.06</v>
      </c>
    </row>
    <row r="759" spans="1:4" x14ac:dyDescent="0.35">
      <c r="A759" t="s">
        <v>21</v>
      </c>
      <c r="B759">
        <v>2017</v>
      </c>
      <c r="C759" t="s">
        <v>49</v>
      </c>
      <c r="D759">
        <v>6313.36</v>
      </c>
    </row>
    <row r="760" spans="1:4" x14ac:dyDescent="0.35">
      <c r="A760" t="s">
        <v>21</v>
      </c>
      <c r="B760">
        <v>2017</v>
      </c>
      <c r="C760" t="s">
        <v>50</v>
      </c>
      <c r="D760">
        <v>3923.7000000000003</v>
      </c>
    </row>
    <row r="761" spans="1:4" x14ac:dyDescent="0.35">
      <c r="A761" t="s">
        <v>21</v>
      </c>
      <c r="B761">
        <v>2017</v>
      </c>
      <c r="C761" t="s">
        <v>47</v>
      </c>
      <c r="D761">
        <v>1303.5999999999999</v>
      </c>
    </row>
    <row r="762" spans="1:4" x14ac:dyDescent="0.35">
      <c r="A762" t="s">
        <v>22</v>
      </c>
      <c r="B762">
        <v>2024</v>
      </c>
      <c r="C762" t="s">
        <v>47</v>
      </c>
      <c r="D762">
        <v>6652.52</v>
      </c>
    </row>
    <row r="763" spans="1:4" x14ac:dyDescent="0.35">
      <c r="A763" t="s">
        <v>22</v>
      </c>
      <c r="B763">
        <v>2024</v>
      </c>
      <c r="C763" t="s">
        <v>48</v>
      </c>
      <c r="D763">
        <v>6272.04</v>
      </c>
    </row>
    <row r="764" spans="1:4" x14ac:dyDescent="0.35">
      <c r="A764" t="s">
        <v>22</v>
      </c>
      <c r="B764">
        <v>2023</v>
      </c>
      <c r="C764" t="s">
        <v>49</v>
      </c>
      <c r="D764">
        <v>8258.14</v>
      </c>
    </row>
    <row r="765" spans="1:4" x14ac:dyDescent="0.35">
      <c r="A765" t="s">
        <v>22</v>
      </c>
      <c r="B765">
        <v>2023</v>
      </c>
      <c r="C765" t="s">
        <v>50</v>
      </c>
      <c r="D765">
        <v>5286.31</v>
      </c>
    </row>
    <row r="766" spans="1:4" x14ac:dyDescent="0.35">
      <c r="A766" t="s">
        <v>22</v>
      </c>
      <c r="B766">
        <v>2023</v>
      </c>
      <c r="C766" t="s">
        <v>47</v>
      </c>
      <c r="D766">
        <v>7658.729999999995</v>
      </c>
    </row>
    <row r="767" spans="1:4" x14ac:dyDescent="0.35">
      <c r="A767" t="s">
        <v>22</v>
      </c>
      <c r="B767">
        <v>2023</v>
      </c>
      <c r="C767" t="s">
        <v>48</v>
      </c>
      <c r="D767">
        <v>4749.74</v>
      </c>
    </row>
    <row r="768" spans="1:4" x14ac:dyDescent="0.35">
      <c r="A768" t="s">
        <v>22</v>
      </c>
      <c r="B768">
        <v>2022</v>
      </c>
      <c r="C768" t="s">
        <v>49</v>
      </c>
      <c r="D768">
        <v>9796.33</v>
      </c>
    </row>
    <row r="769" spans="1:4" x14ac:dyDescent="0.35">
      <c r="A769" t="s">
        <v>22</v>
      </c>
      <c r="B769">
        <v>2022</v>
      </c>
      <c r="C769" t="s">
        <v>50</v>
      </c>
      <c r="D769">
        <v>4820.92</v>
      </c>
    </row>
    <row r="770" spans="1:4" x14ac:dyDescent="0.35">
      <c r="A770" t="s">
        <v>22</v>
      </c>
      <c r="B770">
        <v>2022</v>
      </c>
      <c r="C770" t="s">
        <v>47</v>
      </c>
      <c r="D770">
        <v>6120.26</v>
      </c>
    </row>
    <row r="771" spans="1:4" x14ac:dyDescent="0.35">
      <c r="A771" t="s">
        <v>22</v>
      </c>
      <c r="B771">
        <v>2022</v>
      </c>
      <c r="C771" t="s">
        <v>48</v>
      </c>
      <c r="D771">
        <v>4573.8599999999997</v>
      </c>
    </row>
    <row r="772" spans="1:4" x14ac:dyDescent="0.35">
      <c r="A772" t="s">
        <v>22</v>
      </c>
      <c r="B772">
        <v>2021</v>
      </c>
      <c r="C772" t="s">
        <v>49</v>
      </c>
      <c r="D772">
        <v>8034.87</v>
      </c>
    </row>
    <row r="773" spans="1:4" x14ac:dyDescent="0.35">
      <c r="A773" t="s">
        <v>22</v>
      </c>
      <c r="B773">
        <v>2021</v>
      </c>
      <c r="C773" t="s">
        <v>50</v>
      </c>
      <c r="D773">
        <v>5992.19</v>
      </c>
    </row>
    <row r="774" spans="1:4" x14ac:dyDescent="0.35">
      <c r="A774" t="s">
        <v>22</v>
      </c>
      <c r="B774">
        <v>2021</v>
      </c>
      <c r="C774" t="s">
        <v>47</v>
      </c>
      <c r="D774">
        <v>6067.1600000000008</v>
      </c>
    </row>
    <row r="775" spans="1:4" x14ac:dyDescent="0.35">
      <c r="A775" t="s">
        <v>22</v>
      </c>
      <c r="B775">
        <v>2021</v>
      </c>
      <c r="C775" t="s">
        <v>48</v>
      </c>
      <c r="D775">
        <v>5234.2300000000005</v>
      </c>
    </row>
    <row r="776" spans="1:4" x14ac:dyDescent="0.35">
      <c r="A776" t="s">
        <v>22</v>
      </c>
      <c r="B776">
        <v>2020</v>
      </c>
      <c r="C776" t="s">
        <v>49</v>
      </c>
      <c r="D776">
        <v>8340.67</v>
      </c>
    </row>
    <row r="777" spans="1:4" x14ac:dyDescent="0.35">
      <c r="A777" t="s">
        <v>22</v>
      </c>
      <c r="B777">
        <v>2020</v>
      </c>
      <c r="C777" t="s">
        <v>50</v>
      </c>
      <c r="D777">
        <v>7269.5599999999904</v>
      </c>
    </row>
    <row r="778" spans="1:4" x14ac:dyDescent="0.35">
      <c r="A778" t="s">
        <v>22</v>
      </c>
      <c r="B778">
        <v>2020</v>
      </c>
      <c r="C778" t="s">
        <v>47</v>
      </c>
      <c r="D778">
        <v>7163.9</v>
      </c>
    </row>
    <row r="779" spans="1:4" x14ac:dyDescent="0.35">
      <c r="A779" t="s">
        <v>22</v>
      </c>
      <c r="B779">
        <v>2020</v>
      </c>
      <c r="C779" t="s">
        <v>48</v>
      </c>
      <c r="D779">
        <v>5712.2400000000007</v>
      </c>
    </row>
    <row r="780" spans="1:4" x14ac:dyDescent="0.35">
      <c r="A780" t="s">
        <v>22</v>
      </c>
      <c r="B780">
        <v>2019</v>
      </c>
      <c r="C780" t="s">
        <v>49</v>
      </c>
      <c r="D780">
        <v>8394.8899999999958</v>
      </c>
    </row>
    <row r="781" spans="1:4" x14ac:dyDescent="0.35">
      <c r="A781" t="s">
        <v>22</v>
      </c>
      <c r="B781">
        <v>2019</v>
      </c>
      <c r="C781" t="s">
        <v>50</v>
      </c>
      <c r="D781">
        <v>6623.6100000000006</v>
      </c>
    </row>
    <row r="782" spans="1:4" x14ac:dyDescent="0.35">
      <c r="A782" t="s">
        <v>22</v>
      </c>
      <c r="B782">
        <v>2019</v>
      </c>
      <c r="C782" t="s">
        <v>47</v>
      </c>
      <c r="D782">
        <v>6345.5700000000006</v>
      </c>
    </row>
    <row r="783" spans="1:4" x14ac:dyDescent="0.35">
      <c r="A783" t="s">
        <v>22</v>
      </c>
      <c r="B783">
        <v>2019</v>
      </c>
      <c r="C783" t="s">
        <v>48</v>
      </c>
      <c r="D783">
        <v>4024.09</v>
      </c>
    </row>
    <row r="784" spans="1:4" x14ac:dyDescent="0.35">
      <c r="A784" t="s">
        <v>22</v>
      </c>
      <c r="B784">
        <v>2018</v>
      </c>
      <c r="C784" t="s">
        <v>49</v>
      </c>
      <c r="D784">
        <v>9979.07</v>
      </c>
    </row>
    <row r="785" spans="1:4" x14ac:dyDescent="0.35">
      <c r="A785" t="s">
        <v>22</v>
      </c>
      <c r="B785">
        <v>2018</v>
      </c>
      <c r="C785" t="s">
        <v>50</v>
      </c>
      <c r="D785">
        <v>7558.3</v>
      </c>
    </row>
    <row r="786" spans="1:4" x14ac:dyDescent="0.35">
      <c r="A786" t="s">
        <v>22</v>
      </c>
      <c r="B786">
        <v>2018</v>
      </c>
      <c r="C786" t="s">
        <v>47</v>
      </c>
      <c r="D786">
        <v>8359.33</v>
      </c>
    </row>
    <row r="787" spans="1:4" x14ac:dyDescent="0.35">
      <c r="A787" t="s">
        <v>22</v>
      </c>
      <c r="B787">
        <v>2018</v>
      </c>
      <c r="C787" t="s">
        <v>48</v>
      </c>
      <c r="D787">
        <v>3308.65</v>
      </c>
    </row>
    <row r="788" spans="1:4" x14ac:dyDescent="0.35">
      <c r="A788" t="s">
        <v>22</v>
      </c>
      <c r="B788">
        <v>2017</v>
      </c>
      <c r="C788" t="s">
        <v>49</v>
      </c>
      <c r="D788">
        <v>6906.2999999999993</v>
      </c>
    </row>
    <row r="789" spans="1:4" x14ac:dyDescent="0.35">
      <c r="A789" t="s">
        <v>23</v>
      </c>
      <c r="B789">
        <v>2024</v>
      </c>
      <c r="C789" t="s">
        <v>47</v>
      </c>
      <c r="D789">
        <v>5263.4570000000003</v>
      </c>
    </row>
    <row r="790" spans="1:4" x14ac:dyDescent="0.35">
      <c r="A790" t="s">
        <v>23</v>
      </c>
      <c r="B790">
        <v>2024</v>
      </c>
      <c r="C790" t="s">
        <v>48</v>
      </c>
      <c r="D790">
        <v>4757.3440000000001</v>
      </c>
    </row>
    <row r="791" spans="1:4" x14ac:dyDescent="0.35">
      <c r="A791" t="s">
        <v>23</v>
      </c>
      <c r="B791">
        <v>2023</v>
      </c>
      <c r="C791" t="s">
        <v>49</v>
      </c>
      <c r="D791">
        <v>10286.282999999999</v>
      </c>
    </row>
    <row r="792" spans="1:4" x14ac:dyDescent="0.35">
      <c r="A792" t="s">
        <v>23</v>
      </c>
      <c r="B792">
        <v>2023</v>
      </c>
      <c r="C792" t="s">
        <v>50</v>
      </c>
      <c r="D792">
        <v>6596.375</v>
      </c>
    </row>
    <row r="793" spans="1:4" x14ac:dyDescent="0.35">
      <c r="A793" t="s">
        <v>23</v>
      </c>
      <c r="B793">
        <v>2023</v>
      </c>
      <c r="C793" t="s">
        <v>47</v>
      </c>
      <c r="D793">
        <v>8640</v>
      </c>
    </row>
    <row r="794" spans="1:4" x14ac:dyDescent="0.35">
      <c r="A794" t="s">
        <v>23</v>
      </c>
      <c r="B794">
        <v>2023</v>
      </c>
      <c r="C794" t="s">
        <v>48</v>
      </c>
      <c r="D794">
        <v>4966.9040000000005</v>
      </c>
    </row>
    <row r="795" spans="1:4" x14ac:dyDescent="0.35">
      <c r="A795" t="s">
        <v>23</v>
      </c>
      <c r="B795">
        <v>2022</v>
      </c>
      <c r="C795" t="s">
        <v>49</v>
      </c>
      <c r="D795">
        <v>11414.018</v>
      </c>
    </row>
    <row r="796" spans="1:4" x14ac:dyDescent="0.35">
      <c r="A796" t="s">
        <v>23</v>
      </c>
      <c r="B796">
        <v>2022</v>
      </c>
      <c r="C796" t="s">
        <v>50</v>
      </c>
      <c r="D796">
        <v>6909.0569999999998</v>
      </c>
    </row>
    <row r="797" spans="1:4" x14ac:dyDescent="0.35">
      <c r="A797" t="s">
        <v>23</v>
      </c>
      <c r="B797">
        <v>2022</v>
      </c>
      <c r="C797" t="s">
        <v>47</v>
      </c>
      <c r="D797">
        <v>6268.1034999999993</v>
      </c>
    </row>
    <row r="798" spans="1:4" x14ac:dyDescent="0.35">
      <c r="A798" t="s">
        <v>23</v>
      </c>
      <c r="B798">
        <v>2022</v>
      </c>
      <c r="C798" t="s">
        <v>48</v>
      </c>
      <c r="D798">
        <v>3446.799</v>
      </c>
    </row>
    <row r="799" spans="1:4" x14ac:dyDescent="0.35">
      <c r="A799" t="s">
        <v>23</v>
      </c>
      <c r="B799">
        <v>2021</v>
      </c>
      <c r="C799" t="s">
        <v>49</v>
      </c>
      <c r="D799">
        <v>7609.3470000000007</v>
      </c>
    </row>
    <row r="800" spans="1:4" x14ac:dyDescent="0.35">
      <c r="A800" t="s">
        <v>23</v>
      </c>
      <c r="B800">
        <v>2021</v>
      </c>
      <c r="C800" t="s">
        <v>50</v>
      </c>
      <c r="D800">
        <v>7107.594000000001</v>
      </c>
    </row>
    <row r="801" spans="1:4" x14ac:dyDescent="0.35">
      <c r="A801" t="s">
        <v>23</v>
      </c>
      <c r="B801">
        <v>2021</v>
      </c>
      <c r="C801" t="s">
        <v>47</v>
      </c>
      <c r="D801">
        <v>5026.09</v>
      </c>
    </row>
    <row r="802" spans="1:4" x14ac:dyDescent="0.35">
      <c r="A802" t="s">
        <v>23</v>
      </c>
      <c r="B802">
        <v>2021</v>
      </c>
      <c r="C802" t="s">
        <v>48</v>
      </c>
      <c r="D802">
        <v>3942.4932000000003</v>
      </c>
    </row>
    <row r="803" spans="1:4" x14ac:dyDescent="0.35">
      <c r="A803" t="s">
        <v>23</v>
      </c>
      <c r="B803">
        <v>2020</v>
      </c>
      <c r="C803" t="s">
        <v>49</v>
      </c>
      <c r="D803">
        <v>6089.518</v>
      </c>
    </row>
    <row r="804" spans="1:4" x14ac:dyDescent="0.35">
      <c r="A804" t="s">
        <v>23</v>
      </c>
      <c r="B804">
        <v>2020</v>
      </c>
      <c r="C804" t="s">
        <v>50</v>
      </c>
      <c r="D804">
        <v>0</v>
      </c>
    </row>
    <row r="805" spans="1:4" x14ac:dyDescent="0.35">
      <c r="A805" t="s">
        <v>23</v>
      </c>
      <c r="B805">
        <v>2020</v>
      </c>
      <c r="C805" t="s">
        <v>47</v>
      </c>
      <c r="D805">
        <v>3583.826</v>
      </c>
    </row>
    <row r="806" spans="1:4" x14ac:dyDescent="0.35">
      <c r="A806" t="s">
        <v>23</v>
      </c>
      <c r="B806">
        <v>2020</v>
      </c>
      <c r="C806" t="s">
        <v>48</v>
      </c>
      <c r="D806">
        <v>7095.6039999999994</v>
      </c>
    </row>
    <row r="807" spans="1:4" x14ac:dyDescent="0.35">
      <c r="A807" t="s">
        <v>23</v>
      </c>
      <c r="B807">
        <v>2019</v>
      </c>
      <c r="C807" t="s">
        <v>49</v>
      </c>
      <c r="D807">
        <v>11161.981000000002</v>
      </c>
    </row>
    <row r="808" spans="1:4" x14ac:dyDescent="0.35">
      <c r="A808" t="s">
        <v>23</v>
      </c>
      <c r="B808">
        <v>2019</v>
      </c>
      <c r="C808" t="s">
        <v>50</v>
      </c>
      <c r="D808">
        <v>7928.5140000000001</v>
      </c>
    </row>
    <row r="809" spans="1:4" x14ac:dyDescent="0.35">
      <c r="A809" t="s">
        <v>23</v>
      </c>
      <c r="B809">
        <v>2019</v>
      </c>
      <c r="C809" t="s">
        <v>47</v>
      </c>
      <c r="D809">
        <v>7324.6040000000003</v>
      </c>
    </row>
    <row r="810" spans="1:4" x14ac:dyDescent="0.35">
      <c r="A810" t="s">
        <v>23</v>
      </c>
      <c r="B810">
        <v>2019</v>
      </c>
      <c r="C810" t="s">
        <v>48</v>
      </c>
      <c r="D810">
        <v>3520.3879999999999</v>
      </c>
    </row>
    <row r="811" spans="1:4" x14ac:dyDescent="0.35">
      <c r="A811" t="s">
        <v>23</v>
      </c>
      <c r="B811">
        <v>2018</v>
      </c>
      <c r="C811" t="s">
        <v>49</v>
      </c>
      <c r="D811">
        <v>9773.1830000000009</v>
      </c>
    </row>
    <row r="812" spans="1:4" x14ac:dyDescent="0.35">
      <c r="A812" t="s">
        <v>23</v>
      </c>
      <c r="B812">
        <v>2018</v>
      </c>
      <c r="C812" t="s">
        <v>50</v>
      </c>
      <c r="D812">
        <v>8815.857</v>
      </c>
    </row>
    <row r="813" spans="1:4" x14ac:dyDescent="0.35">
      <c r="A813" t="s">
        <v>23</v>
      </c>
      <c r="B813">
        <v>2018</v>
      </c>
      <c r="C813" t="s">
        <v>47</v>
      </c>
      <c r="D813">
        <v>10582.409</v>
      </c>
    </row>
    <row r="814" spans="1:4" x14ac:dyDescent="0.35">
      <c r="A814" t="s">
        <v>23</v>
      </c>
      <c r="B814">
        <v>2018</v>
      </c>
      <c r="C814" t="s">
        <v>48</v>
      </c>
      <c r="D814">
        <v>1619.931</v>
      </c>
    </row>
    <row r="815" spans="1:4" x14ac:dyDescent="0.35">
      <c r="A815" t="s">
        <v>24</v>
      </c>
      <c r="B815">
        <v>2024</v>
      </c>
      <c r="C815" t="s">
        <v>47</v>
      </c>
      <c r="D815">
        <v>5691.51</v>
      </c>
    </row>
    <row r="816" spans="1:4" x14ac:dyDescent="0.35">
      <c r="A816" t="s">
        <v>24</v>
      </c>
      <c r="B816">
        <v>2024</v>
      </c>
      <c r="C816" t="s">
        <v>48</v>
      </c>
      <c r="D816">
        <v>4294.83</v>
      </c>
    </row>
    <row r="817" spans="1:4" x14ac:dyDescent="0.35">
      <c r="A817" t="s">
        <v>24</v>
      </c>
      <c r="B817">
        <v>2023</v>
      </c>
      <c r="C817" t="s">
        <v>49</v>
      </c>
      <c r="D817">
        <v>5544.8860000000004</v>
      </c>
    </row>
    <row r="818" spans="1:4" x14ac:dyDescent="0.35">
      <c r="A818" t="s">
        <v>24</v>
      </c>
      <c r="B818">
        <v>2023</v>
      </c>
      <c r="C818" t="s">
        <v>50</v>
      </c>
      <c r="D818">
        <v>3790.85</v>
      </c>
    </row>
    <row r="819" spans="1:4" x14ac:dyDescent="0.35">
      <c r="A819" t="s">
        <v>24</v>
      </c>
      <c r="B819">
        <v>2023</v>
      </c>
      <c r="C819" t="s">
        <v>47</v>
      </c>
      <c r="D819">
        <v>5709.46</v>
      </c>
    </row>
    <row r="820" spans="1:4" x14ac:dyDescent="0.35">
      <c r="A820" t="s">
        <v>24</v>
      </c>
      <c r="B820">
        <v>2023</v>
      </c>
      <c r="C820" t="s">
        <v>48</v>
      </c>
      <c r="D820">
        <v>4464.12</v>
      </c>
    </row>
    <row r="821" spans="1:4" x14ac:dyDescent="0.35">
      <c r="A821" t="s">
        <v>24</v>
      </c>
      <c r="B821">
        <v>2022</v>
      </c>
      <c r="C821" t="s">
        <v>49</v>
      </c>
      <c r="D821">
        <v>5430.02</v>
      </c>
    </row>
    <row r="822" spans="1:4" x14ac:dyDescent="0.35">
      <c r="A822" t="s">
        <v>24</v>
      </c>
      <c r="B822">
        <v>2022</v>
      </c>
      <c r="C822" t="s">
        <v>50</v>
      </c>
      <c r="D822">
        <v>4054.57</v>
      </c>
    </row>
    <row r="823" spans="1:4" x14ac:dyDescent="0.35">
      <c r="A823" t="s">
        <v>24</v>
      </c>
      <c r="B823">
        <v>2022</v>
      </c>
      <c r="C823" t="s">
        <v>47</v>
      </c>
      <c r="D823">
        <v>5006.93</v>
      </c>
    </row>
    <row r="824" spans="1:4" x14ac:dyDescent="0.35">
      <c r="A824" t="s">
        <v>24</v>
      </c>
      <c r="B824">
        <v>2022</v>
      </c>
      <c r="C824" t="s">
        <v>48</v>
      </c>
      <c r="D824">
        <v>4402.6000000000004</v>
      </c>
    </row>
    <row r="825" spans="1:4" x14ac:dyDescent="0.35">
      <c r="A825" t="s">
        <v>24</v>
      </c>
      <c r="B825">
        <v>2021</v>
      </c>
      <c r="C825" t="s">
        <v>49</v>
      </c>
      <c r="D825">
        <v>4749.97</v>
      </c>
    </row>
    <row r="826" spans="1:4" x14ac:dyDescent="0.35">
      <c r="A826" t="s">
        <v>24</v>
      </c>
      <c r="B826">
        <v>2021</v>
      </c>
      <c r="C826" t="s">
        <v>50</v>
      </c>
      <c r="D826">
        <v>3619.96</v>
      </c>
    </row>
    <row r="827" spans="1:4" x14ac:dyDescent="0.35">
      <c r="A827" t="s">
        <v>24</v>
      </c>
      <c r="B827">
        <v>2021</v>
      </c>
      <c r="C827" t="s">
        <v>47</v>
      </c>
      <c r="D827">
        <v>5780.85</v>
      </c>
    </row>
    <row r="828" spans="1:4" x14ac:dyDescent="0.35">
      <c r="A828" t="s">
        <v>24</v>
      </c>
      <c r="B828">
        <v>2021</v>
      </c>
      <c r="C828" t="s">
        <v>48</v>
      </c>
      <c r="D828">
        <v>3168.1400000000003</v>
      </c>
    </row>
    <row r="829" spans="1:4" x14ac:dyDescent="0.35">
      <c r="A829" t="s">
        <v>24</v>
      </c>
      <c r="B829">
        <v>2020</v>
      </c>
      <c r="C829" t="s">
        <v>49</v>
      </c>
      <c r="D829">
        <v>4044</v>
      </c>
    </row>
    <row r="830" spans="1:4" x14ac:dyDescent="0.35">
      <c r="A830" t="s">
        <v>24</v>
      </c>
      <c r="B830">
        <v>2020</v>
      </c>
      <c r="C830" t="s">
        <v>50</v>
      </c>
      <c r="D830">
        <v>5158.34</v>
      </c>
    </row>
    <row r="831" spans="1:4" x14ac:dyDescent="0.35">
      <c r="A831" t="s">
        <v>24</v>
      </c>
      <c r="B831">
        <v>2020</v>
      </c>
      <c r="C831" t="s">
        <v>47</v>
      </c>
      <c r="D831">
        <v>6302.3</v>
      </c>
    </row>
    <row r="832" spans="1:4" x14ac:dyDescent="0.35">
      <c r="A832" t="s">
        <v>24</v>
      </c>
      <c r="B832">
        <v>2020</v>
      </c>
      <c r="C832" t="s">
        <v>48</v>
      </c>
      <c r="D832">
        <v>4851.7700000000004</v>
      </c>
    </row>
    <row r="833" spans="1:4" x14ac:dyDescent="0.35">
      <c r="A833" t="s">
        <v>24</v>
      </c>
      <c r="B833">
        <v>2019</v>
      </c>
      <c r="C833" t="s">
        <v>49</v>
      </c>
      <c r="D833">
        <v>6286.82</v>
      </c>
    </row>
    <row r="834" spans="1:4" x14ac:dyDescent="0.35">
      <c r="A834" t="s">
        <v>24</v>
      </c>
      <c r="B834">
        <v>2019</v>
      </c>
      <c r="C834" t="s">
        <v>50</v>
      </c>
      <c r="D834">
        <v>2986.3741</v>
      </c>
    </row>
    <row r="835" spans="1:4" x14ac:dyDescent="0.35">
      <c r="A835" t="s">
        <v>24</v>
      </c>
      <c r="B835">
        <v>2019</v>
      </c>
      <c r="C835" t="s">
        <v>47</v>
      </c>
      <c r="D835">
        <v>3250.12</v>
      </c>
    </row>
    <row r="836" spans="1:4" x14ac:dyDescent="0.35">
      <c r="A836" t="s">
        <v>24</v>
      </c>
      <c r="B836">
        <v>2019</v>
      </c>
      <c r="C836" t="s">
        <v>48</v>
      </c>
      <c r="D836">
        <v>3602.0600000000004</v>
      </c>
    </row>
    <row r="837" spans="1:4" x14ac:dyDescent="0.35">
      <c r="A837" t="s">
        <v>24</v>
      </c>
      <c r="B837">
        <v>2018</v>
      </c>
      <c r="C837" t="s">
        <v>49</v>
      </c>
      <c r="D837">
        <v>4969.84</v>
      </c>
    </row>
    <row r="838" spans="1:4" x14ac:dyDescent="0.35">
      <c r="A838" t="s">
        <v>24</v>
      </c>
      <c r="B838">
        <v>2018</v>
      </c>
      <c r="C838" t="s">
        <v>50</v>
      </c>
      <c r="D838">
        <v>2730.6800000000003</v>
      </c>
    </row>
    <row r="839" spans="1:4" x14ac:dyDescent="0.35">
      <c r="A839" t="s">
        <v>24</v>
      </c>
      <c r="B839">
        <v>2018</v>
      </c>
      <c r="C839" t="s">
        <v>47</v>
      </c>
      <c r="D839">
        <v>5624.0400000000009</v>
      </c>
    </row>
    <row r="840" spans="1:4" x14ac:dyDescent="0.35">
      <c r="A840" t="s">
        <v>25</v>
      </c>
      <c r="B840">
        <v>2024</v>
      </c>
      <c r="C840" t="s">
        <v>47</v>
      </c>
      <c r="D840">
        <v>18513.810000000001</v>
      </c>
    </row>
    <row r="841" spans="1:4" x14ac:dyDescent="0.35">
      <c r="A841" t="s">
        <v>25</v>
      </c>
      <c r="B841">
        <v>2024</v>
      </c>
      <c r="C841" t="s">
        <v>48</v>
      </c>
      <c r="D841">
        <v>19353.95</v>
      </c>
    </row>
    <row r="842" spans="1:4" x14ac:dyDescent="0.35">
      <c r="A842" t="s">
        <v>25</v>
      </c>
      <c r="B842">
        <v>2023</v>
      </c>
      <c r="C842" t="s">
        <v>49</v>
      </c>
      <c r="D842">
        <v>16891.021755999998</v>
      </c>
    </row>
    <row r="843" spans="1:4" x14ac:dyDescent="0.35">
      <c r="A843" t="s">
        <v>25</v>
      </c>
      <c r="B843">
        <v>2023</v>
      </c>
      <c r="C843" t="s">
        <v>50</v>
      </c>
      <c r="D843">
        <v>18098.569999999992</v>
      </c>
    </row>
    <row r="844" spans="1:4" x14ac:dyDescent="0.35">
      <c r="A844" t="s">
        <v>25</v>
      </c>
      <c r="B844">
        <v>2023</v>
      </c>
      <c r="C844" t="s">
        <v>47</v>
      </c>
      <c r="D844">
        <v>21121.079999999987</v>
      </c>
    </row>
    <row r="845" spans="1:4" x14ac:dyDescent="0.35">
      <c r="A845" t="s">
        <v>25</v>
      </c>
      <c r="B845">
        <v>2023</v>
      </c>
      <c r="C845" t="s">
        <v>48</v>
      </c>
      <c r="D845">
        <v>14166</v>
      </c>
    </row>
    <row r="846" spans="1:4" x14ac:dyDescent="0.35">
      <c r="A846" t="s">
        <v>25</v>
      </c>
      <c r="B846">
        <v>2022</v>
      </c>
      <c r="C846" t="s">
        <v>49</v>
      </c>
      <c r="D846">
        <v>19960.939999999999</v>
      </c>
    </row>
    <row r="847" spans="1:4" x14ac:dyDescent="0.35">
      <c r="A847" t="s">
        <v>25</v>
      </c>
      <c r="B847">
        <v>2022</v>
      </c>
      <c r="C847" t="s">
        <v>50</v>
      </c>
      <c r="D847">
        <v>10108.984000000008</v>
      </c>
    </row>
    <row r="848" spans="1:4" x14ac:dyDescent="0.35">
      <c r="A848" t="s">
        <v>25</v>
      </c>
      <c r="B848">
        <v>2022</v>
      </c>
      <c r="C848" t="s">
        <v>47</v>
      </c>
      <c r="D848">
        <v>15267.499999999993</v>
      </c>
    </row>
    <row r="849" spans="1:4" x14ac:dyDescent="0.35">
      <c r="A849" t="s">
        <v>25</v>
      </c>
      <c r="B849">
        <v>2022</v>
      </c>
      <c r="C849" t="s">
        <v>48</v>
      </c>
      <c r="D849">
        <v>7055.87</v>
      </c>
    </row>
    <row r="850" spans="1:4" x14ac:dyDescent="0.35">
      <c r="A850" t="s">
        <v>25</v>
      </c>
      <c r="B850">
        <v>2021</v>
      </c>
      <c r="C850" t="s">
        <v>49</v>
      </c>
      <c r="D850">
        <v>20220.25</v>
      </c>
    </row>
    <row r="851" spans="1:4" x14ac:dyDescent="0.35">
      <c r="A851" t="s">
        <v>25</v>
      </c>
      <c r="B851">
        <v>2021</v>
      </c>
      <c r="C851" t="s">
        <v>50</v>
      </c>
      <c r="D851">
        <v>14833.981</v>
      </c>
    </row>
    <row r="852" spans="1:4" x14ac:dyDescent="0.35">
      <c r="A852" t="s">
        <v>25</v>
      </c>
      <c r="B852">
        <v>2021</v>
      </c>
      <c r="C852" t="s">
        <v>47</v>
      </c>
      <c r="D852">
        <v>18565.219000000001</v>
      </c>
    </row>
    <row r="853" spans="1:4" x14ac:dyDescent="0.35">
      <c r="A853" t="s">
        <v>25</v>
      </c>
      <c r="B853">
        <v>2021</v>
      </c>
      <c r="C853" t="s">
        <v>48</v>
      </c>
      <c r="D853">
        <v>15185.02</v>
      </c>
    </row>
    <row r="854" spans="1:4" x14ac:dyDescent="0.35">
      <c r="A854" t="s">
        <v>25</v>
      </c>
      <c r="B854">
        <v>2020</v>
      </c>
      <c r="C854" t="s">
        <v>49</v>
      </c>
      <c r="D854">
        <v>17353.09375</v>
      </c>
    </row>
    <row r="855" spans="1:4" x14ac:dyDescent="0.35">
      <c r="A855" t="s">
        <v>25</v>
      </c>
      <c r="B855">
        <v>2020</v>
      </c>
      <c r="C855" t="s">
        <v>50</v>
      </c>
      <c r="D855">
        <v>18342.70703125</v>
      </c>
    </row>
    <row r="856" spans="1:4" x14ac:dyDescent="0.35">
      <c r="A856" t="s">
        <v>25</v>
      </c>
      <c r="B856">
        <v>2020</v>
      </c>
      <c r="C856" t="s">
        <v>47</v>
      </c>
      <c r="D856">
        <v>17290.34765625</v>
      </c>
    </row>
    <row r="857" spans="1:4" x14ac:dyDescent="0.35">
      <c r="A857" t="s">
        <v>25</v>
      </c>
      <c r="B857">
        <v>2020</v>
      </c>
      <c r="C857" t="s">
        <v>48</v>
      </c>
      <c r="D857">
        <v>16214.880000000012</v>
      </c>
    </row>
    <row r="858" spans="1:4" x14ac:dyDescent="0.35">
      <c r="A858" t="s">
        <v>25</v>
      </c>
      <c r="B858">
        <v>2019</v>
      </c>
      <c r="C858" t="s">
        <v>49</v>
      </c>
      <c r="D858">
        <v>15507.451171875</v>
      </c>
    </row>
    <row r="859" spans="1:4" x14ac:dyDescent="0.35">
      <c r="A859" t="s">
        <v>25</v>
      </c>
      <c r="B859">
        <v>2019</v>
      </c>
      <c r="C859" t="s">
        <v>50</v>
      </c>
      <c r="D859">
        <v>15009.36</v>
      </c>
    </row>
    <row r="860" spans="1:4" x14ac:dyDescent="0.35">
      <c r="A860" t="s">
        <v>25</v>
      </c>
      <c r="B860">
        <v>2019</v>
      </c>
      <c r="C860" t="s">
        <v>47</v>
      </c>
      <c r="D860">
        <v>7824.28</v>
      </c>
    </row>
    <row r="861" spans="1:4" x14ac:dyDescent="0.35">
      <c r="A861" t="s">
        <v>25</v>
      </c>
      <c r="B861">
        <v>2019</v>
      </c>
      <c r="C861" t="s">
        <v>48</v>
      </c>
      <c r="D861">
        <v>4590.1599999999908</v>
      </c>
    </row>
    <row r="862" spans="1:4" x14ac:dyDescent="0.35">
      <c r="A862" t="s">
        <v>25</v>
      </c>
      <c r="B862">
        <v>2018</v>
      </c>
      <c r="C862" t="s">
        <v>49</v>
      </c>
      <c r="D862">
        <v>14118.9</v>
      </c>
    </row>
    <row r="863" spans="1:4" x14ac:dyDescent="0.35">
      <c r="A863" t="s">
        <v>25</v>
      </c>
      <c r="B863">
        <v>2018</v>
      </c>
      <c r="C863" t="s">
        <v>50</v>
      </c>
      <c r="D863">
        <v>12521.560000000001</v>
      </c>
    </row>
    <row r="864" spans="1:4" x14ac:dyDescent="0.35">
      <c r="A864" t="s">
        <v>25</v>
      </c>
      <c r="B864">
        <v>2018</v>
      </c>
      <c r="C864" t="s">
        <v>47</v>
      </c>
      <c r="D864">
        <v>2696.94</v>
      </c>
    </row>
    <row r="865" spans="1:4" x14ac:dyDescent="0.35">
      <c r="A865" t="s">
        <v>26</v>
      </c>
      <c r="B865">
        <v>2024</v>
      </c>
      <c r="C865" t="s">
        <v>47</v>
      </c>
      <c r="D865">
        <v>6230.52</v>
      </c>
    </row>
    <row r="866" spans="1:4" x14ac:dyDescent="0.35">
      <c r="A866" t="s">
        <v>26</v>
      </c>
      <c r="B866">
        <v>2024</v>
      </c>
      <c r="C866" t="s">
        <v>48</v>
      </c>
      <c r="D866">
        <v>6531.15</v>
      </c>
    </row>
    <row r="867" spans="1:4" x14ac:dyDescent="0.35">
      <c r="A867" t="s">
        <v>26</v>
      </c>
      <c r="B867">
        <v>2023</v>
      </c>
      <c r="C867" t="s">
        <v>49</v>
      </c>
      <c r="D867">
        <v>7239.69</v>
      </c>
    </row>
    <row r="868" spans="1:4" x14ac:dyDescent="0.35">
      <c r="A868" t="s">
        <v>26</v>
      </c>
      <c r="B868">
        <v>2023</v>
      </c>
      <c r="C868" t="s">
        <v>50</v>
      </c>
      <c r="D868">
        <v>5142.6000000000004</v>
      </c>
    </row>
    <row r="869" spans="1:4" x14ac:dyDescent="0.35">
      <c r="A869" t="s">
        <v>26</v>
      </c>
      <c r="B869">
        <v>2023</v>
      </c>
      <c r="C869" t="s">
        <v>47</v>
      </c>
      <c r="D869">
        <v>6890.3200000000015</v>
      </c>
    </row>
    <row r="870" spans="1:4" x14ac:dyDescent="0.35">
      <c r="A870" t="s">
        <v>26</v>
      </c>
      <c r="B870">
        <v>2023</v>
      </c>
      <c r="C870" t="s">
        <v>48</v>
      </c>
      <c r="D870">
        <v>4287.7100000000055</v>
      </c>
    </row>
    <row r="871" spans="1:4" x14ac:dyDescent="0.35">
      <c r="A871" t="s">
        <v>26</v>
      </c>
      <c r="B871">
        <v>2022</v>
      </c>
      <c r="C871" t="s">
        <v>49</v>
      </c>
      <c r="D871">
        <v>5930.7999999999956</v>
      </c>
    </row>
    <row r="872" spans="1:4" x14ac:dyDescent="0.35">
      <c r="A872" t="s">
        <v>26</v>
      </c>
      <c r="B872">
        <v>2022</v>
      </c>
      <c r="C872" t="s">
        <v>50</v>
      </c>
      <c r="D872">
        <v>3932.8100000000009</v>
      </c>
    </row>
    <row r="873" spans="1:4" x14ac:dyDescent="0.35">
      <c r="A873" t="s">
        <v>26</v>
      </c>
      <c r="B873">
        <v>2022</v>
      </c>
      <c r="C873" t="s">
        <v>47</v>
      </c>
      <c r="D873">
        <v>3881.4130000000014</v>
      </c>
    </row>
    <row r="874" spans="1:4" x14ac:dyDescent="0.35">
      <c r="A874" t="s">
        <v>26</v>
      </c>
      <c r="B874">
        <v>2022</v>
      </c>
      <c r="C874" t="s">
        <v>48</v>
      </c>
      <c r="D874">
        <v>3412.880000000001</v>
      </c>
    </row>
    <row r="875" spans="1:4" x14ac:dyDescent="0.35">
      <c r="A875" t="s">
        <v>26</v>
      </c>
      <c r="B875">
        <v>2021</v>
      </c>
      <c r="C875" t="s">
        <v>49</v>
      </c>
      <c r="D875">
        <v>5335.5299999999988</v>
      </c>
    </row>
    <row r="876" spans="1:4" x14ac:dyDescent="0.35">
      <c r="A876" t="s">
        <v>26</v>
      </c>
      <c r="B876">
        <v>2021</v>
      </c>
      <c r="C876" t="s">
        <v>50</v>
      </c>
      <c r="D876">
        <v>4052.510000000002</v>
      </c>
    </row>
    <row r="877" spans="1:4" x14ac:dyDescent="0.35">
      <c r="A877" t="s">
        <v>26</v>
      </c>
      <c r="B877">
        <v>2021</v>
      </c>
      <c r="C877" t="s">
        <v>47</v>
      </c>
      <c r="D877">
        <v>4957.43</v>
      </c>
    </row>
    <row r="878" spans="1:4" x14ac:dyDescent="0.35">
      <c r="A878" t="s">
        <v>26</v>
      </c>
      <c r="B878">
        <v>2021</v>
      </c>
      <c r="C878" t="s">
        <v>48</v>
      </c>
      <c r="D878">
        <v>4445.5</v>
      </c>
    </row>
    <row r="879" spans="1:4" x14ac:dyDescent="0.35">
      <c r="A879" t="s">
        <v>26</v>
      </c>
      <c r="B879">
        <v>2020</v>
      </c>
      <c r="C879" t="s">
        <v>49</v>
      </c>
      <c r="D879">
        <v>5715.8600000000006</v>
      </c>
    </row>
    <row r="880" spans="1:4" x14ac:dyDescent="0.35">
      <c r="A880" t="s">
        <v>26</v>
      </c>
      <c r="B880">
        <v>2020</v>
      </c>
      <c r="C880" t="s">
        <v>50</v>
      </c>
      <c r="D880">
        <v>4474.8800000000019</v>
      </c>
    </row>
    <row r="881" spans="1:4" x14ac:dyDescent="0.35">
      <c r="A881" t="s">
        <v>26</v>
      </c>
      <c r="B881">
        <v>2020</v>
      </c>
      <c r="C881" t="s">
        <v>47</v>
      </c>
      <c r="D881">
        <v>3952.3799999999987</v>
      </c>
    </row>
    <row r="882" spans="1:4" x14ac:dyDescent="0.35">
      <c r="A882" t="s">
        <v>26</v>
      </c>
      <c r="B882">
        <v>2020</v>
      </c>
      <c r="C882" t="s">
        <v>48</v>
      </c>
      <c r="D882">
        <v>3875.2499999999995</v>
      </c>
    </row>
    <row r="883" spans="1:4" x14ac:dyDescent="0.35">
      <c r="A883" t="s">
        <v>26</v>
      </c>
      <c r="B883">
        <v>2019</v>
      </c>
      <c r="C883" t="s">
        <v>49</v>
      </c>
      <c r="D883">
        <v>4572.09</v>
      </c>
    </row>
    <row r="884" spans="1:4" x14ac:dyDescent="0.35">
      <c r="A884" t="s">
        <v>26</v>
      </c>
      <c r="B884">
        <v>2019</v>
      </c>
      <c r="C884" t="s">
        <v>50</v>
      </c>
      <c r="D884">
        <v>3974.26</v>
      </c>
    </row>
    <row r="885" spans="1:4" x14ac:dyDescent="0.35">
      <c r="A885" t="s">
        <v>26</v>
      </c>
      <c r="B885">
        <v>2019</v>
      </c>
      <c r="C885" t="s">
        <v>47</v>
      </c>
      <c r="D885">
        <v>2585.0200000000004</v>
      </c>
    </row>
    <row r="886" spans="1:4" x14ac:dyDescent="0.35">
      <c r="A886" t="s">
        <v>26</v>
      </c>
      <c r="B886">
        <v>2019</v>
      </c>
      <c r="C886" t="s">
        <v>48</v>
      </c>
      <c r="D886">
        <v>2163.9899999999998</v>
      </c>
    </row>
    <row r="887" spans="1:4" x14ac:dyDescent="0.35">
      <c r="A887" t="s">
        <v>26</v>
      </c>
      <c r="B887">
        <v>2018</v>
      </c>
      <c r="C887" t="s">
        <v>49</v>
      </c>
      <c r="D887">
        <v>1089.5829999999999</v>
      </c>
    </row>
    <row r="888" spans="1:4" x14ac:dyDescent="0.35">
      <c r="A888" t="s">
        <v>27</v>
      </c>
      <c r="B888">
        <v>2024</v>
      </c>
      <c r="C888" t="s">
        <v>47</v>
      </c>
      <c r="D888">
        <v>2200.165</v>
      </c>
    </row>
    <row r="889" spans="1:4" x14ac:dyDescent="0.35">
      <c r="A889" t="s">
        <v>27</v>
      </c>
      <c r="B889">
        <v>2024</v>
      </c>
      <c r="C889" t="s">
        <v>48</v>
      </c>
      <c r="D889">
        <v>2523.67</v>
      </c>
    </row>
    <row r="890" spans="1:4" x14ac:dyDescent="0.35">
      <c r="A890" t="s">
        <v>27</v>
      </c>
      <c r="B890">
        <v>2023</v>
      </c>
      <c r="C890" t="s">
        <v>49</v>
      </c>
      <c r="D890">
        <v>4563.2700000000004</v>
      </c>
    </row>
    <row r="891" spans="1:4" x14ac:dyDescent="0.35">
      <c r="A891" t="s">
        <v>27</v>
      </c>
      <c r="B891">
        <v>2023</v>
      </c>
      <c r="C891" t="s">
        <v>50</v>
      </c>
      <c r="D891">
        <v>1262.1479999999999</v>
      </c>
    </row>
    <row r="892" spans="1:4" x14ac:dyDescent="0.35">
      <c r="A892" t="s">
        <v>27</v>
      </c>
      <c r="B892">
        <v>2023</v>
      </c>
      <c r="C892" t="s">
        <v>47</v>
      </c>
      <c r="D892">
        <v>3050.9119999999998</v>
      </c>
    </row>
    <row r="893" spans="1:4" x14ac:dyDescent="0.35">
      <c r="A893" t="s">
        <v>27</v>
      </c>
      <c r="B893">
        <v>2023</v>
      </c>
      <c r="C893" t="s">
        <v>48</v>
      </c>
      <c r="D893">
        <v>2436.71</v>
      </c>
    </row>
    <row r="894" spans="1:4" x14ac:dyDescent="0.35">
      <c r="A894" t="s">
        <v>27</v>
      </c>
      <c r="B894">
        <v>2022</v>
      </c>
      <c r="C894" t="s">
        <v>49</v>
      </c>
      <c r="D894">
        <v>5204.91</v>
      </c>
    </row>
    <row r="895" spans="1:4" x14ac:dyDescent="0.35">
      <c r="A895" t="s">
        <v>27</v>
      </c>
      <c r="B895">
        <v>2022</v>
      </c>
      <c r="C895" t="s">
        <v>50</v>
      </c>
      <c r="D895">
        <v>4736.9799999999996</v>
      </c>
    </row>
    <row r="896" spans="1:4" x14ac:dyDescent="0.35">
      <c r="A896" t="s">
        <v>27</v>
      </c>
      <c r="B896">
        <v>2022</v>
      </c>
      <c r="C896" t="s">
        <v>47</v>
      </c>
      <c r="D896">
        <v>2379.5</v>
      </c>
    </row>
    <row r="897" spans="1:4" x14ac:dyDescent="0.35">
      <c r="A897" t="s">
        <v>27</v>
      </c>
      <c r="B897">
        <v>2022</v>
      </c>
      <c r="C897" t="s">
        <v>48</v>
      </c>
      <c r="D897">
        <v>1759.74</v>
      </c>
    </row>
    <row r="898" spans="1:4" x14ac:dyDescent="0.35">
      <c r="A898" t="s">
        <v>27</v>
      </c>
      <c r="B898">
        <v>2021</v>
      </c>
      <c r="C898" t="s">
        <v>49</v>
      </c>
      <c r="D898">
        <v>4556.47</v>
      </c>
    </row>
    <row r="899" spans="1:4" x14ac:dyDescent="0.35">
      <c r="A899" t="s">
        <v>27</v>
      </c>
      <c r="B899">
        <v>2021</v>
      </c>
      <c r="C899" t="s">
        <v>50</v>
      </c>
      <c r="D899">
        <v>1920.66</v>
      </c>
    </row>
    <row r="900" spans="1:4" x14ac:dyDescent="0.35">
      <c r="A900" t="s">
        <v>27</v>
      </c>
      <c r="B900">
        <v>2021</v>
      </c>
      <c r="C900" t="s">
        <v>47</v>
      </c>
      <c r="D900">
        <v>2995.05</v>
      </c>
    </row>
    <row r="901" spans="1:4" x14ac:dyDescent="0.35">
      <c r="A901" t="s">
        <v>27</v>
      </c>
      <c r="B901">
        <v>2021</v>
      </c>
      <c r="C901" t="s">
        <v>48</v>
      </c>
      <c r="D901">
        <v>1892.04</v>
      </c>
    </row>
    <row r="902" spans="1:4" x14ac:dyDescent="0.35">
      <c r="A902" t="s">
        <v>27</v>
      </c>
      <c r="B902">
        <v>2020</v>
      </c>
      <c r="C902" t="s">
        <v>49</v>
      </c>
      <c r="D902">
        <v>4958.2300000000005</v>
      </c>
    </row>
    <row r="903" spans="1:4" x14ac:dyDescent="0.35">
      <c r="A903" t="s">
        <v>27</v>
      </c>
      <c r="B903">
        <v>2020</v>
      </c>
      <c r="C903" t="s">
        <v>50</v>
      </c>
      <c r="D903">
        <v>1827.8</v>
      </c>
    </row>
    <row r="904" spans="1:4" x14ac:dyDescent="0.35">
      <c r="A904" t="s">
        <v>27</v>
      </c>
      <c r="B904">
        <v>2020</v>
      </c>
      <c r="C904" t="s">
        <v>47</v>
      </c>
      <c r="D904">
        <v>2532.38</v>
      </c>
    </row>
    <row r="905" spans="1:4" x14ac:dyDescent="0.35">
      <c r="A905" t="s">
        <v>27</v>
      </c>
      <c r="B905">
        <v>2020</v>
      </c>
      <c r="C905" t="s">
        <v>48</v>
      </c>
      <c r="D905">
        <v>2401.6799999999998</v>
      </c>
    </row>
    <row r="906" spans="1:4" x14ac:dyDescent="0.35">
      <c r="A906" t="s">
        <v>27</v>
      </c>
      <c r="B906">
        <v>2019</v>
      </c>
      <c r="C906" t="s">
        <v>49</v>
      </c>
      <c r="D906">
        <v>4215.1899999999996</v>
      </c>
    </row>
    <row r="907" spans="1:4" x14ac:dyDescent="0.35">
      <c r="A907" t="s">
        <v>27</v>
      </c>
      <c r="B907">
        <v>2019</v>
      </c>
      <c r="C907" t="s">
        <v>50</v>
      </c>
      <c r="D907">
        <v>2454.84</v>
      </c>
    </row>
    <row r="908" spans="1:4" x14ac:dyDescent="0.35">
      <c r="A908" t="s">
        <v>27</v>
      </c>
      <c r="B908">
        <v>2019</v>
      </c>
      <c r="C908" t="s">
        <v>47</v>
      </c>
      <c r="D908">
        <v>1720.19</v>
      </c>
    </row>
    <row r="909" spans="1:4" x14ac:dyDescent="0.35">
      <c r="A909" t="s">
        <v>27</v>
      </c>
      <c r="B909">
        <v>2019</v>
      </c>
      <c r="C909" t="s">
        <v>48</v>
      </c>
      <c r="D909">
        <v>1247.1099999999992</v>
      </c>
    </row>
    <row r="910" spans="1:4" x14ac:dyDescent="0.35">
      <c r="A910" t="s">
        <v>27</v>
      </c>
      <c r="B910">
        <v>2018</v>
      </c>
      <c r="C910" t="s">
        <v>49</v>
      </c>
      <c r="D910">
        <v>3589.51</v>
      </c>
    </row>
    <row r="911" spans="1:4" x14ac:dyDescent="0.35">
      <c r="A911" t="s">
        <v>28</v>
      </c>
      <c r="B911">
        <v>2024</v>
      </c>
      <c r="C911" t="s">
        <v>47</v>
      </c>
      <c r="D911">
        <v>3724.0583616263302</v>
      </c>
    </row>
    <row r="912" spans="1:4" x14ac:dyDescent="0.35">
      <c r="A912" t="s">
        <v>28</v>
      </c>
      <c r="B912">
        <v>2024</v>
      </c>
      <c r="C912" t="s">
        <v>48</v>
      </c>
      <c r="D912">
        <v>3465.2055864147501</v>
      </c>
    </row>
    <row r="913" spans="1:4" x14ac:dyDescent="0.35">
      <c r="A913" t="s">
        <v>28</v>
      </c>
      <c r="B913">
        <v>2023</v>
      </c>
      <c r="C913" t="s">
        <v>49</v>
      </c>
      <c r="D913">
        <v>4169.5072409377999</v>
      </c>
    </row>
    <row r="914" spans="1:4" x14ac:dyDescent="0.35">
      <c r="A914" t="s">
        <v>28</v>
      </c>
      <c r="B914">
        <v>2023</v>
      </c>
      <c r="C914" t="s">
        <v>50</v>
      </c>
      <c r="D914">
        <v>3332.4393976947531</v>
      </c>
    </row>
    <row r="915" spans="1:4" x14ac:dyDescent="0.35">
      <c r="A915" t="s">
        <v>28</v>
      </c>
      <c r="B915">
        <v>2023</v>
      </c>
      <c r="C915" t="s">
        <v>47</v>
      </c>
      <c r="D915">
        <v>4211.1932426348876</v>
      </c>
    </row>
    <row r="916" spans="1:4" x14ac:dyDescent="0.35">
      <c r="A916" t="s">
        <v>28</v>
      </c>
      <c r="B916">
        <v>2023</v>
      </c>
      <c r="C916" t="s">
        <v>48</v>
      </c>
      <c r="D916">
        <v>3249</v>
      </c>
    </row>
    <row r="917" spans="1:4" x14ac:dyDescent="0.35">
      <c r="A917" t="s">
        <v>28</v>
      </c>
      <c r="B917">
        <v>2022</v>
      </c>
      <c r="C917" t="s">
        <v>49</v>
      </c>
      <c r="D917">
        <v>4208.6000000000004</v>
      </c>
    </row>
    <row r="918" spans="1:4" x14ac:dyDescent="0.35">
      <c r="A918" t="s">
        <v>28</v>
      </c>
      <c r="B918">
        <v>2022</v>
      </c>
      <c r="C918" t="s">
        <v>50</v>
      </c>
      <c r="D918">
        <v>3375.6755744436628</v>
      </c>
    </row>
    <row r="919" spans="1:4" x14ac:dyDescent="0.35">
      <c r="A919" t="s">
        <v>28</v>
      </c>
      <c r="B919">
        <v>2022</v>
      </c>
      <c r="C919" t="s">
        <v>47</v>
      </c>
      <c r="D919">
        <v>3277.73316444085</v>
      </c>
    </row>
    <row r="920" spans="1:4" x14ac:dyDescent="0.35">
      <c r="A920" t="s">
        <v>28</v>
      </c>
      <c r="B920">
        <v>2022</v>
      </c>
      <c r="C920" t="s">
        <v>48</v>
      </c>
      <c r="D920">
        <v>2695.3</v>
      </c>
    </row>
    <row r="921" spans="1:4" x14ac:dyDescent="0.35">
      <c r="A921" t="s">
        <v>28</v>
      </c>
      <c r="B921">
        <v>2021</v>
      </c>
      <c r="C921" t="s">
        <v>49</v>
      </c>
      <c r="D921">
        <v>4448.3</v>
      </c>
    </row>
    <row r="922" spans="1:4" x14ac:dyDescent="0.35">
      <c r="A922" t="s">
        <v>28</v>
      </c>
      <c r="B922">
        <v>2021</v>
      </c>
      <c r="C922" t="s">
        <v>50</v>
      </c>
      <c r="D922">
        <v>3754.3999999999996</v>
      </c>
    </row>
    <row r="923" spans="1:4" x14ac:dyDescent="0.35">
      <c r="A923" t="s">
        <v>28</v>
      </c>
      <c r="B923">
        <v>2021</v>
      </c>
      <c r="C923" t="s">
        <v>47</v>
      </c>
      <c r="D923">
        <v>3335.9</v>
      </c>
    </row>
    <row r="924" spans="1:4" x14ac:dyDescent="0.35">
      <c r="A924" t="s">
        <v>28</v>
      </c>
      <c r="B924">
        <v>2021</v>
      </c>
      <c r="C924" t="s">
        <v>48</v>
      </c>
      <c r="D924">
        <v>2857</v>
      </c>
    </row>
    <row r="925" spans="1:4" x14ac:dyDescent="0.35">
      <c r="A925" t="s">
        <v>28</v>
      </c>
      <c r="B925">
        <v>2020</v>
      </c>
      <c r="C925" t="s">
        <v>49</v>
      </c>
      <c r="D925">
        <v>4543</v>
      </c>
    </row>
    <row r="926" spans="1:4" x14ac:dyDescent="0.35">
      <c r="A926" t="s">
        <v>28</v>
      </c>
      <c r="B926">
        <v>2020</v>
      </c>
      <c r="C926" t="s">
        <v>50</v>
      </c>
      <c r="D926">
        <v>3711.8</v>
      </c>
    </row>
    <row r="927" spans="1:4" x14ac:dyDescent="0.35">
      <c r="A927" t="s">
        <v>28</v>
      </c>
      <c r="B927">
        <v>2020</v>
      </c>
      <c r="C927" t="s">
        <v>47</v>
      </c>
      <c r="D927">
        <v>3376</v>
      </c>
    </row>
    <row r="928" spans="1:4" x14ac:dyDescent="0.35">
      <c r="A928" t="s">
        <v>28</v>
      </c>
      <c r="B928">
        <v>2020</v>
      </c>
      <c r="C928" t="s">
        <v>48</v>
      </c>
      <c r="D928">
        <v>3061.1</v>
      </c>
    </row>
    <row r="929" spans="1:4" x14ac:dyDescent="0.35">
      <c r="A929" t="s">
        <v>28</v>
      </c>
      <c r="B929">
        <v>2019</v>
      </c>
      <c r="C929" t="s">
        <v>49</v>
      </c>
      <c r="D929">
        <v>3934.627</v>
      </c>
    </row>
    <row r="930" spans="1:4" x14ac:dyDescent="0.35">
      <c r="A930" t="s">
        <v>28</v>
      </c>
      <c r="B930">
        <v>2019</v>
      </c>
      <c r="C930" t="s">
        <v>50</v>
      </c>
      <c r="D930">
        <v>3562.3140000000003</v>
      </c>
    </row>
    <row r="931" spans="1:4" x14ac:dyDescent="0.35">
      <c r="A931" t="s">
        <v>28</v>
      </c>
      <c r="B931">
        <v>2019</v>
      </c>
      <c r="C931" t="s">
        <v>47</v>
      </c>
      <c r="D931">
        <v>2765.7884400000003</v>
      </c>
    </row>
    <row r="932" spans="1:4" x14ac:dyDescent="0.35">
      <c r="A932" t="s">
        <v>29</v>
      </c>
      <c r="B932">
        <v>2024</v>
      </c>
      <c r="C932" t="s">
        <v>47</v>
      </c>
      <c r="D932">
        <v>8848.0689999999995</v>
      </c>
    </row>
    <row r="933" spans="1:4" x14ac:dyDescent="0.35">
      <c r="A933" t="s">
        <v>29</v>
      </c>
      <c r="B933">
        <v>2024</v>
      </c>
      <c r="C933" t="s">
        <v>48</v>
      </c>
      <c r="D933">
        <v>8747.1039999999994</v>
      </c>
    </row>
    <row r="934" spans="1:4" x14ac:dyDescent="0.35">
      <c r="A934" t="s">
        <v>29</v>
      </c>
      <c r="B934">
        <v>2023</v>
      </c>
      <c r="C934" t="s">
        <v>49</v>
      </c>
      <c r="D934">
        <v>7370.9660000000003</v>
      </c>
    </row>
    <row r="935" spans="1:4" x14ac:dyDescent="0.35">
      <c r="A935" t="s">
        <v>29</v>
      </c>
      <c r="B935">
        <v>2023</v>
      </c>
      <c r="C935" t="s">
        <v>50</v>
      </c>
      <c r="D935">
        <v>5325.3670000000002</v>
      </c>
    </row>
    <row r="936" spans="1:4" x14ac:dyDescent="0.35">
      <c r="A936" t="s">
        <v>29</v>
      </c>
      <c r="B936">
        <v>2023</v>
      </c>
      <c r="C936" t="s">
        <v>47</v>
      </c>
      <c r="D936">
        <v>6340.0919999999996</v>
      </c>
    </row>
    <row r="937" spans="1:4" x14ac:dyDescent="0.35">
      <c r="A937" t="s">
        <v>29</v>
      </c>
      <c r="B937">
        <v>2023</v>
      </c>
      <c r="C937" t="s">
        <v>48</v>
      </c>
      <c r="D937">
        <v>5042.0755399999989</v>
      </c>
    </row>
    <row r="938" spans="1:4" x14ac:dyDescent="0.35">
      <c r="A938" t="s">
        <v>29</v>
      </c>
      <c r="B938">
        <v>2022</v>
      </c>
      <c r="C938" t="s">
        <v>49</v>
      </c>
      <c r="D938">
        <v>7034.8890000000001</v>
      </c>
    </row>
    <row r="939" spans="1:4" x14ac:dyDescent="0.35">
      <c r="A939" t="s">
        <v>29</v>
      </c>
      <c r="B939">
        <v>2022</v>
      </c>
      <c r="C939" t="s">
        <v>50</v>
      </c>
      <c r="D939">
        <v>4200.5</v>
      </c>
    </row>
    <row r="940" spans="1:4" x14ac:dyDescent="0.35">
      <c r="A940" t="s">
        <v>29</v>
      </c>
      <c r="B940">
        <v>2022</v>
      </c>
      <c r="C940" t="s">
        <v>47</v>
      </c>
      <c r="D940">
        <v>6383.9</v>
      </c>
    </row>
    <row r="941" spans="1:4" x14ac:dyDescent="0.35">
      <c r="A941" t="s">
        <v>29</v>
      </c>
      <c r="B941">
        <v>2022</v>
      </c>
      <c r="C941" t="s">
        <v>48</v>
      </c>
      <c r="D941">
        <v>7066.9</v>
      </c>
    </row>
    <row r="942" spans="1:4" x14ac:dyDescent="0.35">
      <c r="A942" t="s">
        <v>29</v>
      </c>
      <c r="B942">
        <v>2021</v>
      </c>
      <c r="C942" t="s">
        <v>49</v>
      </c>
      <c r="D942">
        <v>15106.42</v>
      </c>
    </row>
    <row r="943" spans="1:4" x14ac:dyDescent="0.35">
      <c r="A943" t="s">
        <v>29</v>
      </c>
      <c r="B943">
        <v>2021</v>
      </c>
      <c r="C943" t="s">
        <v>50</v>
      </c>
      <c r="D943">
        <v>4008.77</v>
      </c>
    </row>
    <row r="944" spans="1:4" x14ac:dyDescent="0.35">
      <c r="A944" t="s">
        <v>29</v>
      </c>
      <c r="B944">
        <v>2021</v>
      </c>
      <c r="C944" t="s">
        <v>47</v>
      </c>
      <c r="D944">
        <v>5574.8786</v>
      </c>
    </row>
    <row r="945" spans="1:4" x14ac:dyDescent="0.35">
      <c r="A945" t="s">
        <v>29</v>
      </c>
      <c r="B945">
        <v>2021</v>
      </c>
      <c r="C945" t="s">
        <v>48</v>
      </c>
      <c r="D945">
        <v>8850.887999999999</v>
      </c>
    </row>
    <row r="946" spans="1:4" x14ac:dyDescent="0.35">
      <c r="A946" t="s">
        <v>29</v>
      </c>
      <c r="B946">
        <v>2020</v>
      </c>
      <c r="C946" t="s">
        <v>49</v>
      </c>
      <c r="D946">
        <v>15452.433999999999</v>
      </c>
    </row>
    <row r="947" spans="1:4" x14ac:dyDescent="0.35">
      <c r="A947" t="s">
        <v>29</v>
      </c>
      <c r="B947">
        <v>2020</v>
      </c>
      <c r="C947" t="s">
        <v>50</v>
      </c>
      <c r="D947">
        <v>4838.3019999999997</v>
      </c>
    </row>
    <row r="948" spans="1:4" x14ac:dyDescent="0.35">
      <c r="A948" t="s">
        <v>29</v>
      </c>
      <c r="B948">
        <v>2020</v>
      </c>
      <c r="C948" t="s">
        <v>47</v>
      </c>
      <c r="D948">
        <v>8189.780999999999</v>
      </c>
    </row>
    <row r="949" spans="1:4" x14ac:dyDescent="0.35">
      <c r="A949" t="s">
        <v>29</v>
      </c>
      <c r="B949">
        <v>2020</v>
      </c>
      <c r="C949" t="s">
        <v>48</v>
      </c>
      <c r="D949">
        <v>9860.7740000000013</v>
      </c>
    </row>
    <row r="950" spans="1:4" x14ac:dyDescent="0.35">
      <c r="A950" t="s">
        <v>29</v>
      </c>
      <c r="B950">
        <v>2019</v>
      </c>
      <c r="C950" t="s">
        <v>49</v>
      </c>
      <c r="D950">
        <v>11960.75</v>
      </c>
    </row>
    <row r="951" spans="1:4" x14ac:dyDescent="0.35">
      <c r="A951" t="s">
        <v>29</v>
      </c>
      <c r="B951">
        <v>2019</v>
      </c>
      <c r="C951" t="s">
        <v>50</v>
      </c>
      <c r="D951">
        <v>3937.866</v>
      </c>
    </row>
    <row r="952" spans="1:4" x14ac:dyDescent="0.35">
      <c r="A952" t="s">
        <v>30</v>
      </c>
      <c r="B952">
        <v>2024</v>
      </c>
      <c r="C952" t="s">
        <v>47</v>
      </c>
      <c r="D952">
        <v>15765.68939</v>
      </c>
    </row>
    <row r="953" spans="1:4" x14ac:dyDescent="0.35">
      <c r="A953" t="s">
        <v>30</v>
      </c>
      <c r="B953">
        <v>2024</v>
      </c>
      <c r="C953" t="s">
        <v>48</v>
      </c>
      <c r="D953">
        <v>7150.1169600000003</v>
      </c>
    </row>
    <row r="954" spans="1:4" x14ac:dyDescent="0.35">
      <c r="A954" t="s">
        <v>30</v>
      </c>
      <c r="B954">
        <v>2023</v>
      </c>
      <c r="C954" t="s">
        <v>49</v>
      </c>
      <c r="D954">
        <v>17693.097000000002</v>
      </c>
    </row>
    <row r="955" spans="1:4" x14ac:dyDescent="0.35">
      <c r="A955" t="s">
        <v>30</v>
      </c>
      <c r="B955">
        <v>2023</v>
      </c>
      <c r="C955" t="s">
        <v>50</v>
      </c>
      <c r="D955">
        <v>12908.545759999999</v>
      </c>
    </row>
    <row r="956" spans="1:4" x14ac:dyDescent="0.35">
      <c r="A956" t="s">
        <v>30</v>
      </c>
      <c r="B956">
        <v>2023</v>
      </c>
      <c r="C956" t="s">
        <v>47</v>
      </c>
      <c r="D956">
        <v>8928.5345099999995</v>
      </c>
    </row>
    <row r="957" spans="1:4" x14ac:dyDescent="0.35">
      <c r="A957" t="s">
        <v>30</v>
      </c>
      <c r="B957">
        <v>2023</v>
      </c>
      <c r="C957" t="s">
        <v>48</v>
      </c>
      <c r="D957">
        <v>4963</v>
      </c>
    </row>
    <row r="958" spans="1:4" x14ac:dyDescent="0.35">
      <c r="A958" t="s">
        <v>30</v>
      </c>
      <c r="B958">
        <v>2022</v>
      </c>
      <c r="C958" t="s">
        <v>49</v>
      </c>
      <c r="D958">
        <v>9463.2199999999993</v>
      </c>
    </row>
    <row r="959" spans="1:4" x14ac:dyDescent="0.35">
      <c r="A959" t="s">
        <v>30</v>
      </c>
      <c r="B959">
        <v>2022</v>
      </c>
      <c r="C959" t="s">
        <v>50</v>
      </c>
      <c r="D959">
        <v>10272.379999999999</v>
      </c>
    </row>
    <row r="960" spans="1:4" x14ac:dyDescent="0.35">
      <c r="A960" t="s">
        <v>30</v>
      </c>
      <c r="B960">
        <v>2022</v>
      </c>
      <c r="C960" t="s">
        <v>47</v>
      </c>
      <c r="D960">
        <v>5136.67</v>
      </c>
    </row>
    <row r="961" spans="1:4" x14ac:dyDescent="0.35">
      <c r="A961" t="s">
        <v>30</v>
      </c>
      <c r="B961">
        <v>2022</v>
      </c>
      <c r="C961" t="s">
        <v>48</v>
      </c>
      <c r="D961">
        <v>458.32999999999993</v>
      </c>
    </row>
    <row r="962" spans="1:4" x14ac:dyDescent="0.35">
      <c r="A962" t="s">
        <v>30</v>
      </c>
      <c r="B962">
        <v>2021</v>
      </c>
      <c r="C962" t="s">
        <v>49</v>
      </c>
      <c r="D962">
        <v>12893.310000000001</v>
      </c>
    </row>
    <row r="963" spans="1:4" x14ac:dyDescent="0.35">
      <c r="A963" t="s">
        <v>30</v>
      </c>
      <c r="B963">
        <v>2021</v>
      </c>
      <c r="C963" t="s">
        <v>50</v>
      </c>
      <c r="D963">
        <v>7088.8220000000001</v>
      </c>
    </row>
    <row r="964" spans="1:4" x14ac:dyDescent="0.35">
      <c r="A964" t="s">
        <v>30</v>
      </c>
      <c r="B964">
        <v>2021</v>
      </c>
      <c r="C964" t="s">
        <v>47</v>
      </c>
      <c r="D964">
        <v>6684.0319999999992</v>
      </c>
    </row>
    <row r="965" spans="1:4" x14ac:dyDescent="0.35">
      <c r="A965" t="s">
        <v>30</v>
      </c>
      <c r="B965">
        <v>2021</v>
      </c>
      <c r="C965" t="s">
        <v>48</v>
      </c>
      <c r="D965">
        <v>1274.1949999999999</v>
      </c>
    </row>
    <row r="966" spans="1:4" x14ac:dyDescent="0.35">
      <c r="A966" t="s">
        <v>30</v>
      </c>
      <c r="B966">
        <v>2020</v>
      </c>
      <c r="C966" t="s">
        <v>49</v>
      </c>
      <c r="D966">
        <v>1787.2759999999998</v>
      </c>
    </row>
    <row r="967" spans="1:4" x14ac:dyDescent="0.35">
      <c r="A967" t="s">
        <v>30</v>
      </c>
      <c r="B967">
        <v>2020</v>
      </c>
      <c r="C967" t="s">
        <v>50</v>
      </c>
      <c r="D967">
        <v>741.84999999999991</v>
      </c>
    </row>
    <row r="968" spans="1:4" x14ac:dyDescent="0.35">
      <c r="A968" t="s">
        <v>30</v>
      </c>
      <c r="B968">
        <v>2020</v>
      </c>
      <c r="C968" t="s">
        <v>47</v>
      </c>
      <c r="D968">
        <v>1253.8399999999999</v>
      </c>
    </row>
    <row r="969" spans="1:4" x14ac:dyDescent="0.35">
      <c r="A969" t="s">
        <v>30</v>
      </c>
      <c r="B969">
        <v>2020</v>
      </c>
      <c r="C969" t="s">
        <v>48</v>
      </c>
      <c r="D969">
        <v>2741.5460000000003</v>
      </c>
    </row>
    <row r="970" spans="1:4" x14ac:dyDescent="0.35">
      <c r="A970" t="s">
        <v>30</v>
      </c>
      <c r="B970">
        <v>2019</v>
      </c>
      <c r="C970" t="s">
        <v>49</v>
      </c>
      <c r="D970">
        <v>880.49199999999996</v>
      </c>
    </row>
    <row r="971" spans="1:4" x14ac:dyDescent="0.35">
      <c r="A971" t="s">
        <v>30</v>
      </c>
      <c r="B971">
        <v>2019</v>
      </c>
      <c r="C971" t="s">
        <v>50</v>
      </c>
      <c r="D971">
        <v>1340.84</v>
      </c>
    </row>
    <row r="972" spans="1:4" x14ac:dyDescent="0.35">
      <c r="A972" t="s">
        <v>31</v>
      </c>
      <c r="B972">
        <v>2024</v>
      </c>
      <c r="C972" t="s">
        <v>47</v>
      </c>
      <c r="D972">
        <v>4685.8500000000004</v>
      </c>
    </row>
    <row r="973" spans="1:4" x14ac:dyDescent="0.35">
      <c r="A973" t="s">
        <v>31</v>
      </c>
      <c r="B973">
        <v>2024</v>
      </c>
      <c r="C973" t="s">
        <v>48</v>
      </c>
      <c r="D973">
        <v>5015.4799999999996</v>
      </c>
    </row>
    <row r="974" spans="1:4" x14ac:dyDescent="0.35">
      <c r="A974" t="s">
        <v>31</v>
      </c>
      <c r="B974">
        <v>2023</v>
      </c>
      <c r="C974" t="s">
        <v>49</v>
      </c>
      <c r="D974">
        <v>6317.26</v>
      </c>
    </row>
    <row r="975" spans="1:4" x14ac:dyDescent="0.35">
      <c r="A975" t="s">
        <v>31</v>
      </c>
      <c r="B975">
        <v>2023</v>
      </c>
      <c r="C975" t="s">
        <v>50</v>
      </c>
      <c r="D975">
        <v>4607.6000000000004</v>
      </c>
    </row>
    <row r="976" spans="1:4" x14ac:dyDescent="0.35">
      <c r="A976" t="s">
        <v>31</v>
      </c>
      <c r="B976">
        <v>2023</v>
      </c>
      <c r="C976" t="s">
        <v>47</v>
      </c>
      <c r="D976">
        <v>5191.7619999999997</v>
      </c>
    </row>
    <row r="977" spans="1:4" x14ac:dyDescent="0.35">
      <c r="A977" t="s">
        <v>31</v>
      </c>
      <c r="B977">
        <v>2023</v>
      </c>
      <c r="C977" t="s">
        <v>48</v>
      </c>
      <c r="D977">
        <v>4348.0525705843174</v>
      </c>
    </row>
    <row r="978" spans="1:4" x14ac:dyDescent="0.35">
      <c r="A978" t="s">
        <v>31</v>
      </c>
      <c r="B978">
        <v>2022</v>
      </c>
      <c r="C978" t="s">
        <v>49</v>
      </c>
      <c r="D978">
        <v>5625.6</v>
      </c>
    </row>
    <row r="979" spans="1:4" x14ac:dyDescent="0.35">
      <c r="A979" t="s">
        <v>31</v>
      </c>
      <c r="B979">
        <v>2022</v>
      </c>
      <c r="C979" t="s">
        <v>50</v>
      </c>
      <c r="D979">
        <v>4262.2</v>
      </c>
    </row>
    <row r="980" spans="1:4" x14ac:dyDescent="0.35">
      <c r="A980" t="s">
        <v>31</v>
      </c>
      <c r="B980">
        <v>2022</v>
      </c>
      <c r="C980" t="s">
        <v>47</v>
      </c>
      <c r="D980">
        <v>4251</v>
      </c>
    </row>
    <row r="981" spans="1:4" x14ac:dyDescent="0.35">
      <c r="A981" t="s">
        <v>31</v>
      </c>
      <c r="B981">
        <v>2022</v>
      </c>
      <c r="C981" t="s">
        <v>48</v>
      </c>
      <c r="D981">
        <v>3951.71</v>
      </c>
    </row>
    <row r="982" spans="1:4" x14ac:dyDescent="0.35">
      <c r="A982" t="s">
        <v>31</v>
      </c>
      <c r="B982">
        <v>2021</v>
      </c>
      <c r="C982" t="s">
        <v>49</v>
      </c>
      <c r="D982">
        <v>5889.5</v>
      </c>
    </row>
    <row r="983" spans="1:4" x14ac:dyDescent="0.35">
      <c r="A983" t="s">
        <v>31</v>
      </c>
      <c r="B983">
        <v>2021</v>
      </c>
      <c r="C983" t="s">
        <v>50</v>
      </c>
      <c r="D983">
        <v>4401.4000000000005</v>
      </c>
    </row>
    <row r="984" spans="1:4" x14ac:dyDescent="0.35">
      <c r="A984" t="s">
        <v>31</v>
      </c>
      <c r="B984">
        <v>2021</v>
      </c>
      <c r="C984" t="s">
        <v>47</v>
      </c>
      <c r="D984">
        <v>4180.3999999999996</v>
      </c>
    </row>
    <row r="985" spans="1:4" x14ac:dyDescent="0.35">
      <c r="A985" t="s">
        <v>31</v>
      </c>
      <c r="B985">
        <v>2021</v>
      </c>
      <c r="C985" t="s">
        <v>48</v>
      </c>
      <c r="D985">
        <v>4132.7</v>
      </c>
    </row>
    <row r="986" spans="1:4" x14ac:dyDescent="0.35">
      <c r="A986" t="s">
        <v>31</v>
      </c>
      <c r="B986">
        <v>2020</v>
      </c>
      <c r="C986" t="s">
        <v>49</v>
      </c>
      <c r="D986">
        <v>5624.1</v>
      </c>
    </row>
    <row r="987" spans="1:4" x14ac:dyDescent="0.35">
      <c r="A987" t="s">
        <v>31</v>
      </c>
      <c r="B987">
        <v>2020</v>
      </c>
      <c r="C987" t="s">
        <v>50</v>
      </c>
      <c r="D987">
        <v>4707.8999999999996</v>
      </c>
    </row>
    <row r="988" spans="1:4" x14ac:dyDescent="0.35">
      <c r="A988" t="s">
        <v>31</v>
      </c>
      <c r="B988">
        <v>2020</v>
      </c>
      <c r="C988" t="s">
        <v>47</v>
      </c>
      <c r="D988">
        <v>4523.0999999999995</v>
      </c>
    </row>
    <row r="989" spans="1:4" x14ac:dyDescent="0.35">
      <c r="A989" t="s">
        <v>31</v>
      </c>
      <c r="B989">
        <v>2020</v>
      </c>
      <c r="C989" t="s">
        <v>48</v>
      </c>
      <c r="D989">
        <v>4173.8999999999996</v>
      </c>
    </row>
    <row r="990" spans="1:4" x14ac:dyDescent="0.35">
      <c r="A990" t="s">
        <v>31</v>
      </c>
      <c r="B990">
        <v>2019</v>
      </c>
      <c r="C990" t="s">
        <v>49</v>
      </c>
      <c r="D990">
        <v>4837.4989999999998</v>
      </c>
    </row>
    <row r="991" spans="1:4" x14ac:dyDescent="0.35">
      <c r="A991" t="s">
        <v>32</v>
      </c>
      <c r="B991">
        <v>2024</v>
      </c>
      <c r="C991" t="s">
        <v>47</v>
      </c>
      <c r="D991">
        <v>8213.2469999999994</v>
      </c>
    </row>
    <row r="992" spans="1:4" x14ac:dyDescent="0.35">
      <c r="A992" t="s">
        <v>32</v>
      </c>
      <c r="B992">
        <v>2024</v>
      </c>
      <c r="C992" t="s">
        <v>48</v>
      </c>
      <c r="D992">
        <v>9139.9226199999994</v>
      </c>
    </row>
    <row r="993" spans="1:4" x14ac:dyDescent="0.35">
      <c r="A993" t="s">
        <v>32</v>
      </c>
      <c r="B993">
        <v>2023</v>
      </c>
      <c r="C993" t="s">
        <v>49</v>
      </c>
      <c r="D993">
        <v>11312.66324</v>
      </c>
    </row>
    <row r="994" spans="1:4" x14ac:dyDescent="0.35">
      <c r="A994" t="s">
        <v>32</v>
      </c>
      <c r="B994">
        <v>2023</v>
      </c>
      <c r="C994" t="s">
        <v>50</v>
      </c>
      <c r="D994">
        <v>8940.9462899999999</v>
      </c>
    </row>
    <row r="995" spans="1:4" x14ac:dyDescent="0.35">
      <c r="A995" t="s">
        <v>32</v>
      </c>
      <c r="B995">
        <v>2023</v>
      </c>
      <c r="C995" t="s">
        <v>47</v>
      </c>
      <c r="D995">
        <v>10989.630249999997</v>
      </c>
    </row>
    <row r="996" spans="1:4" x14ac:dyDescent="0.35">
      <c r="A996" t="s">
        <v>32</v>
      </c>
      <c r="B996">
        <v>2023</v>
      </c>
      <c r="C996" t="s">
        <v>48</v>
      </c>
      <c r="D996">
        <v>6966.619189999994</v>
      </c>
    </row>
    <row r="997" spans="1:4" x14ac:dyDescent="0.35">
      <c r="A997" t="s">
        <v>32</v>
      </c>
      <c r="B997">
        <v>2022</v>
      </c>
      <c r="C997" t="s">
        <v>49</v>
      </c>
      <c r="D997">
        <v>11369.823310000009</v>
      </c>
    </row>
    <row r="998" spans="1:4" x14ac:dyDescent="0.35">
      <c r="A998" t="s">
        <v>32</v>
      </c>
      <c r="B998">
        <v>2022</v>
      </c>
      <c r="C998" t="s">
        <v>50</v>
      </c>
      <c r="D998">
        <v>5579.3892800000049</v>
      </c>
    </row>
    <row r="999" spans="1:4" x14ac:dyDescent="0.35">
      <c r="A999" t="s">
        <v>32</v>
      </c>
      <c r="B999">
        <v>2022</v>
      </c>
      <c r="C999" t="s">
        <v>47</v>
      </c>
      <c r="D999">
        <v>7886.9304600000014</v>
      </c>
    </row>
    <row r="1000" spans="1:4" x14ac:dyDescent="0.35">
      <c r="A1000" t="s">
        <v>32</v>
      </c>
      <c r="B1000">
        <v>2022</v>
      </c>
      <c r="C1000" t="s">
        <v>48</v>
      </c>
      <c r="D1000">
        <v>4602.7</v>
      </c>
    </row>
    <row r="1001" spans="1:4" x14ac:dyDescent="0.35">
      <c r="A1001" t="s">
        <v>32</v>
      </c>
      <c r="B1001">
        <v>2021</v>
      </c>
      <c r="C1001" t="s">
        <v>49</v>
      </c>
      <c r="D1001">
        <v>11888.771670000002</v>
      </c>
    </row>
    <row r="1002" spans="1:4" x14ac:dyDescent="0.35">
      <c r="A1002" t="s">
        <v>32</v>
      </c>
      <c r="B1002">
        <v>2021</v>
      </c>
      <c r="C1002" t="s">
        <v>50</v>
      </c>
      <c r="D1002">
        <v>8553.8533599999973</v>
      </c>
    </row>
    <row r="1003" spans="1:4" x14ac:dyDescent="0.35">
      <c r="A1003" t="s">
        <v>32</v>
      </c>
      <c r="B1003">
        <v>2021</v>
      </c>
      <c r="C1003" t="s">
        <v>47</v>
      </c>
      <c r="D1003">
        <v>9125.5830000000005</v>
      </c>
    </row>
    <row r="1004" spans="1:4" x14ac:dyDescent="0.35">
      <c r="A1004" t="s">
        <v>32</v>
      </c>
      <c r="B1004">
        <v>2021</v>
      </c>
      <c r="C1004" t="s">
        <v>48</v>
      </c>
      <c r="D1004">
        <v>5681.3105799999994</v>
      </c>
    </row>
    <row r="1005" spans="1:4" x14ac:dyDescent="0.35">
      <c r="A1005" t="s">
        <v>32</v>
      </c>
      <c r="B1005">
        <v>2020</v>
      </c>
      <c r="C1005" t="s">
        <v>49</v>
      </c>
      <c r="D1005">
        <v>6428</v>
      </c>
    </row>
    <row r="1006" spans="1:4" x14ac:dyDescent="0.35">
      <c r="A1006" t="s">
        <v>32</v>
      </c>
      <c r="B1006">
        <v>2020</v>
      </c>
      <c r="C1006" t="s">
        <v>50</v>
      </c>
      <c r="D1006">
        <v>723.8</v>
      </c>
    </row>
    <row r="1007" spans="1:4" x14ac:dyDescent="0.35">
      <c r="A1007" t="s">
        <v>32</v>
      </c>
      <c r="B1007">
        <v>2020</v>
      </c>
      <c r="C1007" t="s">
        <v>47</v>
      </c>
      <c r="D1007">
        <v>41.9</v>
      </c>
    </row>
    <row r="1008" spans="1:4" x14ac:dyDescent="0.35">
      <c r="A1008" t="s">
        <v>32</v>
      </c>
      <c r="B1008">
        <v>2020</v>
      </c>
      <c r="C1008" t="s">
        <v>48</v>
      </c>
      <c r="D1008">
        <v>0</v>
      </c>
    </row>
    <row r="1009" spans="1:4" x14ac:dyDescent="0.35">
      <c r="A1009" t="s">
        <v>32</v>
      </c>
      <c r="B1009">
        <v>2019</v>
      </c>
      <c r="C1009" t="s">
        <v>49</v>
      </c>
      <c r="D1009">
        <v>0</v>
      </c>
    </row>
    <row r="1010" spans="1:4" x14ac:dyDescent="0.35">
      <c r="A1010" t="s">
        <v>33</v>
      </c>
      <c r="B1010">
        <v>2024</v>
      </c>
      <c r="C1010" t="s">
        <v>47</v>
      </c>
      <c r="D1010">
        <v>5748.2979999999998</v>
      </c>
    </row>
    <row r="1011" spans="1:4" x14ac:dyDescent="0.35">
      <c r="A1011" t="s">
        <v>33</v>
      </c>
      <c r="B1011">
        <v>2024</v>
      </c>
      <c r="C1011" t="s">
        <v>48</v>
      </c>
      <c r="D1011">
        <v>5111.5640000000003</v>
      </c>
    </row>
    <row r="1012" spans="1:4" x14ac:dyDescent="0.35">
      <c r="A1012" t="s">
        <v>33</v>
      </c>
      <c r="B1012">
        <v>2023</v>
      </c>
      <c r="C1012" t="s">
        <v>49</v>
      </c>
      <c r="D1012">
        <v>6344.9660000000003</v>
      </c>
    </row>
    <row r="1013" spans="1:4" x14ac:dyDescent="0.35">
      <c r="A1013" t="s">
        <v>33</v>
      </c>
      <c r="B1013">
        <v>2023</v>
      </c>
      <c r="C1013" t="s">
        <v>50</v>
      </c>
      <c r="D1013">
        <v>5977.7560000000003</v>
      </c>
    </row>
    <row r="1014" spans="1:4" x14ac:dyDescent="0.35">
      <c r="A1014" t="s">
        <v>33</v>
      </c>
      <c r="B1014">
        <v>2023</v>
      </c>
      <c r="C1014" t="s">
        <v>47</v>
      </c>
      <c r="D1014">
        <v>4564.0450000000001</v>
      </c>
    </row>
    <row r="1015" spans="1:4" x14ac:dyDescent="0.35">
      <c r="A1015" t="s">
        <v>33</v>
      </c>
      <c r="B1015">
        <v>2023</v>
      </c>
      <c r="C1015" t="s">
        <v>48</v>
      </c>
      <c r="D1015">
        <v>5004.0529999999999</v>
      </c>
    </row>
    <row r="1016" spans="1:4" x14ac:dyDescent="0.35">
      <c r="A1016" t="s">
        <v>33</v>
      </c>
      <c r="B1016">
        <v>2022</v>
      </c>
      <c r="C1016" t="s">
        <v>49</v>
      </c>
      <c r="D1016">
        <v>6637.223</v>
      </c>
    </row>
    <row r="1017" spans="1:4" x14ac:dyDescent="0.35">
      <c r="A1017" t="s">
        <v>33</v>
      </c>
      <c r="B1017">
        <v>2022</v>
      </c>
      <c r="C1017" t="s">
        <v>50</v>
      </c>
      <c r="D1017">
        <v>5112.5169999999998</v>
      </c>
    </row>
    <row r="1018" spans="1:4" x14ac:dyDescent="0.35">
      <c r="A1018" t="s">
        <v>33</v>
      </c>
      <c r="B1018">
        <v>2022</v>
      </c>
      <c r="C1018" t="s">
        <v>47</v>
      </c>
      <c r="D1018">
        <v>5231.9269999999997</v>
      </c>
    </row>
    <row r="1019" spans="1:4" x14ac:dyDescent="0.35">
      <c r="A1019" t="s">
        <v>33</v>
      </c>
      <c r="B1019">
        <v>2022</v>
      </c>
      <c r="C1019" t="s">
        <v>48</v>
      </c>
      <c r="D1019">
        <v>3594.8959999999997</v>
      </c>
    </row>
    <row r="1020" spans="1:4" x14ac:dyDescent="0.35">
      <c r="A1020" t="s">
        <v>33</v>
      </c>
      <c r="B1020">
        <v>2021</v>
      </c>
      <c r="C1020" t="s">
        <v>49</v>
      </c>
      <c r="D1020">
        <v>4530.7160000000003</v>
      </c>
    </row>
    <row r="1021" spans="1:4" x14ac:dyDescent="0.35">
      <c r="A1021" t="s">
        <v>33</v>
      </c>
      <c r="B1021">
        <v>2021</v>
      </c>
      <c r="C1021" t="s">
        <v>50</v>
      </c>
      <c r="D1021">
        <v>4424.1660000000002</v>
      </c>
    </row>
    <row r="1022" spans="1:4" x14ac:dyDescent="0.35">
      <c r="A1022" t="s">
        <v>33</v>
      </c>
      <c r="B1022">
        <v>2021</v>
      </c>
      <c r="C1022" t="s">
        <v>47</v>
      </c>
      <c r="D1022">
        <v>0</v>
      </c>
    </row>
    <row r="1023" spans="1:4" x14ac:dyDescent="0.35">
      <c r="A1023" t="s">
        <v>34</v>
      </c>
      <c r="B1023">
        <v>2024</v>
      </c>
      <c r="C1023" t="s">
        <v>47</v>
      </c>
      <c r="D1023">
        <v>5377.4960000000001</v>
      </c>
    </row>
    <row r="1024" spans="1:4" x14ac:dyDescent="0.35">
      <c r="A1024" t="s">
        <v>34</v>
      </c>
      <c r="B1024">
        <v>2024</v>
      </c>
      <c r="C1024" t="s">
        <v>48</v>
      </c>
      <c r="D1024">
        <v>11024.674999999999</v>
      </c>
    </row>
    <row r="1025" spans="1:4" x14ac:dyDescent="0.35">
      <c r="A1025" t="s">
        <v>34</v>
      </c>
      <c r="B1025">
        <v>2023</v>
      </c>
      <c r="C1025" t="s">
        <v>49</v>
      </c>
      <c r="D1025">
        <v>14162.922</v>
      </c>
    </row>
    <row r="1026" spans="1:4" x14ac:dyDescent="0.35">
      <c r="A1026" t="s">
        <v>34</v>
      </c>
      <c r="B1026">
        <v>2023</v>
      </c>
      <c r="C1026" t="s">
        <v>50</v>
      </c>
      <c r="D1026">
        <v>10368.556600000002</v>
      </c>
    </row>
    <row r="1027" spans="1:4" x14ac:dyDescent="0.35">
      <c r="A1027" t="s">
        <v>34</v>
      </c>
      <c r="B1027">
        <v>2023</v>
      </c>
      <c r="C1027" t="s">
        <v>47</v>
      </c>
      <c r="D1027">
        <v>12876.012899999998</v>
      </c>
    </row>
    <row r="1028" spans="1:4" x14ac:dyDescent="0.35">
      <c r="A1028" t="s">
        <v>34</v>
      </c>
      <c r="B1028">
        <v>2023</v>
      </c>
      <c r="C1028" t="s">
        <v>48</v>
      </c>
      <c r="D1028">
        <v>10135.628000000001</v>
      </c>
    </row>
    <row r="1029" spans="1:4" x14ac:dyDescent="0.35">
      <c r="A1029" t="s">
        <v>34</v>
      </c>
      <c r="B1029">
        <v>2022</v>
      </c>
      <c r="C1029" t="s">
        <v>49</v>
      </c>
      <c r="D1029">
        <v>12318.638999999999</v>
      </c>
    </row>
    <row r="1030" spans="1:4" x14ac:dyDescent="0.35">
      <c r="A1030" t="s">
        <v>34</v>
      </c>
      <c r="B1030">
        <v>2022</v>
      </c>
      <c r="C1030" t="s">
        <v>50</v>
      </c>
      <c r="D1030">
        <v>9889.8919999999998</v>
      </c>
    </row>
    <row r="1031" spans="1:4" x14ac:dyDescent="0.35">
      <c r="A1031" t="s">
        <v>34</v>
      </c>
      <c r="B1031">
        <v>2022</v>
      </c>
      <c r="C1031" t="s">
        <v>47</v>
      </c>
      <c r="D1031">
        <v>8809.16</v>
      </c>
    </row>
    <row r="1032" spans="1:4" x14ac:dyDescent="0.35">
      <c r="A1032" t="s">
        <v>34</v>
      </c>
      <c r="B1032">
        <v>2022</v>
      </c>
      <c r="C1032" t="s">
        <v>48</v>
      </c>
      <c r="D1032">
        <v>5695.9106000000002</v>
      </c>
    </row>
    <row r="1033" spans="1:4" x14ac:dyDescent="0.35">
      <c r="A1033" t="s">
        <v>34</v>
      </c>
      <c r="B1033">
        <v>2021</v>
      </c>
      <c r="C1033" t="s">
        <v>49</v>
      </c>
      <c r="D1033">
        <v>4210.2139999999999</v>
      </c>
    </row>
    <row r="1034" spans="1:4" x14ac:dyDescent="0.35">
      <c r="A1034" t="s">
        <v>34</v>
      </c>
      <c r="B1034">
        <v>2021</v>
      </c>
      <c r="C1034" t="s">
        <v>50</v>
      </c>
      <c r="D1034">
        <v>993.73400000000015</v>
      </c>
    </row>
    <row r="1035" spans="1:4" x14ac:dyDescent="0.35">
      <c r="A1035" t="s">
        <v>34</v>
      </c>
      <c r="B1035">
        <v>2021</v>
      </c>
      <c r="C1035" t="s">
        <v>47</v>
      </c>
      <c r="D1035">
        <v>0</v>
      </c>
    </row>
    <row r="1036" spans="1:4" x14ac:dyDescent="0.35">
      <c r="A1036" t="s">
        <v>35</v>
      </c>
      <c r="B1036">
        <v>2024</v>
      </c>
      <c r="C1036" t="s">
        <v>47</v>
      </c>
      <c r="D1036">
        <v>3546.2750000000001</v>
      </c>
    </row>
    <row r="1037" spans="1:4" x14ac:dyDescent="0.35">
      <c r="A1037" t="s">
        <v>35</v>
      </c>
      <c r="B1037">
        <v>2024</v>
      </c>
      <c r="C1037" t="s">
        <v>48</v>
      </c>
      <c r="D1037">
        <v>3804.0970000000002</v>
      </c>
    </row>
    <row r="1038" spans="1:4" x14ac:dyDescent="0.35">
      <c r="A1038" t="s">
        <v>35</v>
      </c>
      <c r="B1038">
        <v>2023</v>
      </c>
      <c r="C1038" t="s">
        <v>49</v>
      </c>
      <c r="D1038">
        <v>6897.5479999999998</v>
      </c>
    </row>
    <row r="1039" spans="1:4" x14ac:dyDescent="0.35">
      <c r="A1039" t="s">
        <v>35</v>
      </c>
      <c r="B1039">
        <v>2023</v>
      </c>
      <c r="C1039" t="s">
        <v>50</v>
      </c>
      <c r="D1039">
        <v>4361.1509999999998</v>
      </c>
    </row>
    <row r="1040" spans="1:4" x14ac:dyDescent="0.35">
      <c r="A1040" t="s">
        <v>35</v>
      </c>
      <c r="B1040">
        <v>2023</v>
      </c>
      <c r="C1040" t="s">
        <v>47</v>
      </c>
      <c r="D1040">
        <v>5116.6310000000003</v>
      </c>
    </row>
    <row r="1041" spans="1:4" x14ac:dyDescent="0.35">
      <c r="A1041" t="s">
        <v>35</v>
      </c>
      <c r="B1041">
        <v>2023</v>
      </c>
      <c r="C1041" t="s">
        <v>48</v>
      </c>
      <c r="D1041">
        <v>3964.2089999999998</v>
      </c>
    </row>
    <row r="1042" spans="1:4" x14ac:dyDescent="0.35">
      <c r="A1042" t="s">
        <v>35</v>
      </c>
      <c r="B1042">
        <v>2022</v>
      </c>
      <c r="C1042" t="s">
        <v>49</v>
      </c>
      <c r="D1042">
        <v>8015.9790000000003</v>
      </c>
    </row>
    <row r="1043" spans="1:4" x14ac:dyDescent="0.35">
      <c r="A1043" t="s">
        <v>35</v>
      </c>
      <c r="B1043">
        <v>2022</v>
      </c>
      <c r="C1043" t="s">
        <v>50</v>
      </c>
      <c r="D1043">
        <v>4799.7489999999998</v>
      </c>
    </row>
    <row r="1044" spans="1:4" x14ac:dyDescent="0.35">
      <c r="A1044" t="s">
        <v>35</v>
      </c>
      <c r="B1044">
        <v>2022</v>
      </c>
      <c r="C1044" t="s">
        <v>47</v>
      </c>
      <c r="D1044">
        <v>4657.3899999999994</v>
      </c>
    </row>
    <row r="1045" spans="1:4" x14ac:dyDescent="0.35">
      <c r="A1045" t="s">
        <v>35</v>
      </c>
      <c r="B1045">
        <v>2022</v>
      </c>
      <c r="C1045" t="s">
        <v>48</v>
      </c>
      <c r="D1045">
        <v>3447.701</v>
      </c>
    </row>
    <row r="1046" spans="1:4" x14ac:dyDescent="0.35">
      <c r="A1046" t="s">
        <v>35</v>
      </c>
      <c r="B1046">
        <v>2021</v>
      </c>
      <c r="C1046" t="s">
        <v>49</v>
      </c>
      <c r="D1046">
        <v>1488.01</v>
      </c>
    </row>
    <row r="1047" spans="1:4" x14ac:dyDescent="0.35">
      <c r="A1047" t="s">
        <v>35</v>
      </c>
      <c r="B1047">
        <v>2021</v>
      </c>
      <c r="C1047" t="s">
        <v>50</v>
      </c>
      <c r="D1047">
        <v>0</v>
      </c>
    </row>
    <row r="1048" spans="1:4" x14ac:dyDescent="0.35">
      <c r="A1048" t="s">
        <v>35</v>
      </c>
      <c r="B1048">
        <v>2021</v>
      </c>
      <c r="C1048" t="s">
        <v>47</v>
      </c>
      <c r="D1048">
        <v>0</v>
      </c>
    </row>
    <row r="1049" spans="1:4" x14ac:dyDescent="0.35">
      <c r="A1049" t="s">
        <v>36</v>
      </c>
      <c r="B1049">
        <v>2024</v>
      </c>
      <c r="C1049" t="s">
        <v>47</v>
      </c>
      <c r="D1049">
        <v>23967.545596399999</v>
      </c>
    </row>
    <row r="1050" spans="1:4" x14ac:dyDescent="0.35">
      <c r="A1050" t="s">
        <v>36</v>
      </c>
      <c r="B1050">
        <v>2024</v>
      </c>
      <c r="C1050" t="s">
        <v>48</v>
      </c>
      <c r="D1050">
        <v>24106.709999999995</v>
      </c>
    </row>
    <row r="1051" spans="1:4" x14ac:dyDescent="0.35">
      <c r="A1051" t="s">
        <v>36</v>
      </c>
      <c r="B1051">
        <v>2023</v>
      </c>
      <c r="C1051" t="s">
        <v>49</v>
      </c>
      <c r="D1051">
        <v>25453.655319045054</v>
      </c>
    </row>
    <row r="1052" spans="1:4" x14ac:dyDescent="0.35">
      <c r="A1052" t="s">
        <v>36</v>
      </c>
      <c r="B1052">
        <v>2023</v>
      </c>
      <c r="C1052" t="s">
        <v>50</v>
      </c>
      <c r="D1052">
        <v>25261.609094812833</v>
      </c>
    </row>
    <row r="1053" spans="1:4" x14ac:dyDescent="0.35">
      <c r="A1053" t="s">
        <v>36</v>
      </c>
      <c r="B1053">
        <v>2023</v>
      </c>
      <c r="C1053" t="s">
        <v>47</v>
      </c>
      <c r="D1053">
        <v>19300.926680001819</v>
      </c>
    </row>
    <row r="1054" spans="1:4" x14ac:dyDescent="0.35">
      <c r="A1054" t="s">
        <v>36</v>
      </c>
      <c r="B1054">
        <v>2023</v>
      </c>
      <c r="C1054" t="s">
        <v>48</v>
      </c>
      <c r="D1054">
        <v>23424</v>
      </c>
    </row>
    <row r="1055" spans="1:4" x14ac:dyDescent="0.35">
      <c r="A1055" t="s">
        <v>36</v>
      </c>
      <c r="B1055">
        <v>2022</v>
      </c>
      <c r="C1055" t="s">
        <v>49</v>
      </c>
      <c r="D1055">
        <v>21455.419999999995</v>
      </c>
    </row>
    <row r="1056" spans="1:4" x14ac:dyDescent="0.35">
      <c r="A1056" t="s">
        <v>36</v>
      </c>
      <c r="B1056">
        <v>2022</v>
      </c>
      <c r="C1056" t="s">
        <v>50</v>
      </c>
      <c r="D1056">
        <v>17870.209999999995</v>
      </c>
    </row>
    <row r="1057" spans="1:4" x14ac:dyDescent="0.35">
      <c r="A1057" t="s">
        <v>36</v>
      </c>
      <c r="B1057">
        <v>2022</v>
      </c>
      <c r="C1057" t="s">
        <v>47</v>
      </c>
      <c r="D1057">
        <v>14632.160000000002</v>
      </c>
    </row>
    <row r="1058" spans="1:4" x14ac:dyDescent="0.35">
      <c r="A1058" t="s">
        <v>36</v>
      </c>
      <c r="B1058">
        <v>2022</v>
      </c>
      <c r="C1058" t="s">
        <v>48</v>
      </c>
      <c r="D1058">
        <v>14498.15</v>
      </c>
    </row>
    <row r="1059" spans="1:4" x14ac:dyDescent="0.35">
      <c r="A1059" t="s">
        <v>36</v>
      </c>
      <c r="B1059">
        <v>2021</v>
      </c>
      <c r="C1059" t="s">
        <v>49</v>
      </c>
      <c r="D1059">
        <v>2281.83</v>
      </c>
    </row>
    <row r="1060" spans="1:4" x14ac:dyDescent="0.35">
      <c r="A1060" t="s">
        <v>36</v>
      </c>
      <c r="B1060">
        <v>2021</v>
      </c>
      <c r="C1060" t="s">
        <v>50</v>
      </c>
      <c r="D1060">
        <v>0</v>
      </c>
    </row>
    <row r="1061" spans="1:4" x14ac:dyDescent="0.35">
      <c r="A1061" t="s">
        <v>36</v>
      </c>
      <c r="B1061">
        <v>2021</v>
      </c>
      <c r="C1061" t="s">
        <v>47</v>
      </c>
      <c r="D1061">
        <v>0</v>
      </c>
    </row>
    <row r="1062" spans="1:4" x14ac:dyDescent="0.35">
      <c r="A1062" t="s">
        <v>37</v>
      </c>
      <c r="B1062">
        <v>2024</v>
      </c>
      <c r="C1062" t="s">
        <v>47</v>
      </c>
      <c r="D1062">
        <v>4511.5999999999985</v>
      </c>
    </row>
    <row r="1063" spans="1:4" x14ac:dyDescent="0.35">
      <c r="A1063" t="s">
        <v>37</v>
      </c>
      <c r="B1063">
        <v>2024</v>
      </c>
      <c r="C1063" t="s">
        <v>48</v>
      </c>
      <c r="D1063">
        <v>636.150000000001</v>
      </c>
    </row>
    <row r="1064" spans="1:4" x14ac:dyDescent="0.35">
      <c r="A1064" t="s">
        <v>37</v>
      </c>
      <c r="B1064">
        <v>2023</v>
      </c>
      <c r="C1064" t="s">
        <v>47</v>
      </c>
      <c r="D1064">
        <v>6407.29</v>
      </c>
    </row>
    <row r="1065" spans="1:4" x14ac:dyDescent="0.35">
      <c r="A1065" t="s">
        <v>37</v>
      </c>
      <c r="B1065">
        <v>2023</v>
      </c>
      <c r="C1065" t="s">
        <v>48</v>
      </c>
      <c r="D1065">
        <v>3393.4799999999996</v>
      </c>
    </row>
    <row r="1066" spans="1:4" x14ac:dyDescent="0.35">
      <c r="A1066" t="s">
        <v>37</v>
      </c>
      <c r="B1066">
        <v>2022</v>
      </c>
      <c r="C1066" t="s">
        <v>49</v>
      </c>
      <c r="D1066">
        <v>7690.34</v>
      </c>
    </row>
    <row r="1067" spans="1:4" x14ac:dyDescent="0.35">
      <c r="A1067" t="s">
        <v>37</v>
      </c>
      <c r="B1067">
        <v>2022</v>
      </c>
      <c r="C1067" t="s">
        <v>50</v>
      </c>
      <c r="D1067">
        <v>5050</v>
      </c>
    </row>
    <row r="1068" spans="1:4" x14ac:dyDescent="0.35">
      <c r="A1068" t="s">
        <v>37</v>
      </c>
      <c r="B1068">
        <v>2022</v>
      </c>
      <c r="C1068" t="s">
        <v>47</v>
      </c>
      <c r="D1068">
        <v>5289.12</v>
      </c>
    </row>
    <row r="1069" spans="1:4" x14ac:dyDescent="0.35">
      <c r="A1069" t="s">
        <v>38</v>
      </c>
      <c r="B1069">
        <v>2024</v>
      </c>
      <c r="C1069" t="s">
        <v>47</v>
      </c>
      <c r="D1069">
        <v>8521.9577999999983</v>
      </c>
    </row>
    <row r="1070" spans="1:4" x14ac:dyDescent="0.35">
      <c r="A1070" t="s">
        <v>38</v>
      </c>
      <c r="B1070">
        <v>2024</v>
      </c>
      <c r="C1070" t="s">
        <v>48</v>
      </c>
      <c r="D1070">
        <v>2623.90425</v>
      </c>
    </row>
    <row r="1071" spans="1:4" x14ac:dyDescent="0.35">
      <c r="A1071" t="s">
        <v>38</v>
      </c>
      <c r="B1071">
        <v>2023</v>
      </c>
      <c r="C1071" t="s">
        <v>49</v>
      </c>
      <c r="D1071">
        <v>7350.6704499999996</v>
      </c>
    </row>
    <row r="1072" spans="1:4" x14ac:dyDescent="0.35">
      <c r="A1072" t="s">
        <v>38</v>
      </c>
      <c r="B1072">
        <v>2023</v>
      </c>
      <c r="C1072" t="s">
        <v>50</v>
      </c>
      <c r="D1072">
        <v>5654.87</v>
      </c>
    </row>
    <row r="1073" spans="1:4" x14ac:dyDescent="0.35">
      <c r="A1073" t="s">
        <v>38</v>
      </c>
      <c r="B1073">
        <v>2023</v>
      </c>
      <c r="C1073" t="s">
        <v>47</v>
      </c>
      <c r="D1073">
        <v>5496.91</v>
      </c>
    </row>
    <row r="1074" spans="1:4" x14ac:dyDescent="0.35">
      <c r="A1074" t="s">
        <v>39</v>
      </c>
      <c r="B1074">
        <v>2024</v>
      </c>
      <c r="C1074" t="s">
        <v>47</v>
      </c>
      <c r="D1074">
        <v>3676.7579999999998</v>
      </c>
    </row>
    <row r="1075" spans="1:4" x14ac:dyDescent="0.35">
      <c r="A1075" t="s">
        <v>39</v>
      </c>
      <c r="B1075">
        <v>2024</v>
      </c>
      <c r="C1075" t="s">
        <v>48</v>
      </c>
      <c r="D1075">
        <v>4379.2070000000003</v>
      </c>
    </row>
    <row r="1076" spans="1:4" x14ac:dyDescent="0.35">
      <c r="A1076" t="s">
        <v>39</v>
      </c>
      <c r="B1076">
        <v>2023</v>
      </c>
      <c r="C1076" t="s">
        <v>49</v>
      </c>
      <c r="D1076">
        <v>4572.2709999999997</v>
      </c>
    </row>
    <row r="1077" spans="1:4" x14ac:dyDescent="0.35">
      <c r="A1077" t="s">
        <v>39</v>
      </c>
      <c r="B1077">
        <v>2023</v>
      </c>
      <c r="C1077" t="s">
        <v>50</v>
      </c>
      <c r="D1077">
        <v>3954.1370000000002</v>
      </c>
    </row>
    <row r="1078" spans="1:4" x14ac:dyDescent="0.35">
      <c r="A1078" t="s">
        <v>39</v>
      </c>
      <c r="B1078">
        <v>2023</v>
      </c>
      <c r="C1078" t="s">
        <v>47</v>
      </c>
      <c r="D1078">
        <v>3483.748</v>
      </c>
    </row>
    <row r="1079" spans="1:4" x14ac:dyDescent="0.35">
      <c r="A1079" t="s">
        <v>39</v>
      </c>
      <c r="B1079">
        <v>2023</v>
      </c>
      <c r="C1079" t="s">
        <v>48</v>
      </c>
      <c r="D1079">
        <v>4122</v>
      </c>
    </row>
    <row r="1080" spans="1:4" x14ac:dyDescent="0.35">
      <c r="A1080" t="s">
        <v>39</v>
      </c>
      <c r="B1080">
        <v>2022</v>
      </c>
      <c r="C1080" t="s">
        <v>49</v>
      </c>
      <c r="D1080">
        <v>4415.7520000000004</v>
      </c>
    </row>
    <row r="1081" spans="1:4" x14ac:dyDescent="0.35">
      <c r="A1081" t="s">
        <v>39</v>
      </c>
      <c r="B1081">
        <v>2022</v>
      </c>
      <c r="C1081" t="s">
        <v>50</v>
      </c>
      <c r="D1081">
        <v>3758.3690000000001</v>
      </c>
    </row>
    <row r="1082" spans="1:4" x14ac:dyDescent="0.35">
      <c r="A1082" t="s">
        <v>39</v>
      </c>
      <c r="B1082">
        <v>2022</v>
      </c>
      <c r="C1082" t="s">
        <v>47</v>
      </c>
      <c r="D1082">
        <v>3926.0140000000001</v>
      </c>
    </row>
    <row r="1083" spans="1:4" x14ac:dyDescent="0.35">
      <c r="A1083" t="s">
        <v>39</v>
      </c>
      <c r="B1083">
        <v>2022</v>
      </c>
      <c r="C1083" t="s">
        <v>48</v>
      </c>
      <c r="D1083">
        <v>4139.6549999999997</v>
      </c>
    </row>
    <row r="1084" spans="1:4" x14ac:dyDescent="0.35">
      <c r="A1084" t="s">
        <v>39</v>
      </c>
      <c r="B1084">
        <v>2021</v>
      </c>
      <c r="C1084" t="s">
        <v>49</v>
      </c>
      <c r="D1084">
        <v>4400.070999999999</v>
      </c>
    </row>
    <row r="1085" spans="1:4" x14ac:dyDescent="0.35">
      <c r="A1085" t="s">
        <v>39</v>
      </c>
      <c r="B1085">
        <v>2021</v>
      </c>
      <c r="C1085" t="s">
        <v>50</v>
      </c>
      <c r="D1085">
        <v>3854.8804000000005</v>
      </c>
    </row>
    <row r="1086" spans="1:4" x14ac:dyDescent="0.35">
      <c r="A1086" t="s">
        <v>39</v>
      </c>
      <c r="B1086">
        <v>2021</v>
      </c>
      <c r="C1086" t="s">
        <v>47</v>
      </c>
      <c r="D1086">
        <v>3574.7379999999998</v>
      </c>
    </row>
    <row r="1087" spans="1:4" x14ac:dyDescent="0.35">
      <c r="A1087" t="s">
        <v>39</v>
      </c>
      <c r="B1087">
        <v>2021</v>
      </c>
      <c r="C1087" t="s">
        <v>48</v>
      </c>
      <c r="D1087">
        <v>4342.0577000000003</v>
      </c>
    </row>
    <row r="1088" spans="1:4" x14ac:dyDescent="0.35">
      <c r="A1088" t="s">
        <v>39</v>
      </c>
      <c r="B1088">
        <v>2020</v>
      </c>
      <c r="C1088" t="s">
        <v>49</v>
      </c>
      <c r="D1088">
        <v>4757.0652000000009</v>
      </c>
    </row>
    <row r="1089" spans="1:4" x14ac:dyDescent="0.35">
      <c r="A1089" t="s">
        <v>39</v>
      </c>
      <c r="B1089">
        <v>2020</v>
      </c>
      <c r="C1089" t="s">
        <v>50</v>
      </c>
      <c r="D1089">
        <v>3982.9956999999999</v>
      </c>
    </row>
    <row r="1090" spans="1:4" x14ac:dyDescent="0.35">
      <c r="A1090" t="s">
        <v>39</v>
      </c>
      <c r="B1090">
        <v>2020</v>
      </c>
      <c r="C1090" t="s">
        <v>47</v>
      </c>
      <c r="D1090">
        <v>3992.3694</v>
      </c>
    </row>
    <row r="1091" spans="1:4" x14ac:dyDescent="0.35">
      <c r="A1091" t="s">
        <v>39</v>
      </c>
      <c r="B1091">
        <v>2020</v>
      </c>
      <c r="C1091" t="s">
        <v>48</v>
      </c>
      <c r="D1091">
        <v>4212.6095999999998</v>
      </c>
    </row>
    <row r="1092" spans="1:4" x14ac:dyDescent="0.35">
      <c r="A1092" t="s">
        <v>39</v>
      </c>
      <c r="B1092">
        <v>2019</v>
      </c>
      <c r="C1092" t="s">
        <v>49</v>
      </c>
      <c r="D1092">
        <v>4778.9480999999996</v>
      </c>
    </row>
    <row r="1093" spans="1:4" x14ac:dyDescent="0.35">
      <c r="A1093" t="s">
        <v>39</v>
      </c>
      <c r="B1093">
        <v>2019</v>
      </c>
      <c r="C1093" t="s">
        <v>50</v>
      </c>
      <c r="D1093">
        <v>3995.4502000000002</v>
      </c>
    </row>
    <row r="1094" spans="1:4" x14ac:dyDescent="0.35">
      <c r="A1094" t="s">
        <v>39</v>
      </c>
      <c r="B1094">
        <v>2019</v>
      </c>
      <c r="C1094" t="s">
        <v>47</v>
      </c>
      <c r="D1094">
        <v>4002.6052999999997</v>
      </c>
    </row>
    <row r="1095" spans="1:4" x14ac:dyDescent="0.35">
      <c r="A1095" t="s">
        <v>39</v>
      </c>
      <c r="B1095">
        <v>2019</v>
      </c>
      <c r="C1095" t="s">
        <v>48</v>
      </c>
      <c r="D1095">
        <v>4564.1393054999999</v>
      </c>
    </row>
    <row r="1096" spans="1:4" x14ac:dyDescent="0.35">
      <c r="A1096" t="s">
        <v>39</v>
      </c>
      <c r="B1096">
        <v>2018</v>
      </c>
      <c r="C1096" t="s">
        <v>49</v>
      </c>
      <c r="D1096">
        <v>4674.353439999999</v>
      </c>
    </row>
    <row r="1097" spans="1:4" x14ac:dyDescent="0.35">
      <c r="A1097" t="s">
        <v>39</v>
      </c>
      <c r="B1097">
        <v>2018</v>
      </c>
      <c r="C1097" t="s">
        <v>50</v>
      </c>
      <c r="D1097">
        <v>4184.5127000000002</v>
      </c>
    </row>
    <row r="1098" spans="1:4" x14ac:dyDescent="0.35">
      <c r="A1098" t="s">
        <v>39</v>
      </c>
      <c r="B1098">
        <v>2018</v>
      </c>
      <c r="C1098" t="s">
        <v>47</v>
      </c>
      <c r="D1098">
        <v>3657.1545999999998</v>
      </c>
    </row>
    <row r="1099" spans="1:4" x14ac:dyDescent="0.35">
      <c r="A1099" t="s">
        <v>39</v>
      </c>
      <c r="B1099">
        <v>2018</v>
      </c>
      <c r="C1099" t="s">
        <v>48</v>
      </c>
      <c r="D1099">
        <v>3984.5503000000003</v>
      </c>
    </row>
    <row r="1100" spans="1:4" x14ac:dyDescent="0.35">
      <c r="A1100" t="s">
        <v>39</v>
      </c>
      <c r="B1100">
        <v>2017</v>
      </c>
      <c r="C1100" t="s">
        <v>49</v>
      </c>
      <c r="D1100">
        <v>4114.1302800000003</v>
      </c>
    </row>
    <row r="1101" spans="1:4" x14ac:dyDescent="0.35">
      <c r="A1101" t="s">
        <v>39</v>
      </c>
      <c r="B1101">
        <v>2017</v>
      </c>
      <c r="C1101" t="s">
        <v>50</v>
      </c>
      <c r="D1101">
        <v>3756.5340000000006</v>
      </c>
    </row>
    <row r="1102" spans="1:4" x14ac:dyDescent="0.35">
      <c r="A1102" t="s">
        <v>39</v>
      </c>
      <c r="B1102">
        <v>2017</v>
      </c>
      <c r="C1102" t="s">
        <v>47</v>
      </c>
      <c r="D1102">
        <v>4026.8390000000009</v>
      </c>
    </row>
    <row r="1103" spans="1:4" x14ac:dyDescent="0.35">
      <c r="A1103" t="s">
        <v>39</v>
      </c>
      <c r="B1103">
        <v>2017</v>
      </c>
      <c r="C1103" t="s">
        <v>48</v>
      </c>
      <c r="D1103">
        <v>4543.0811000000003</v>
      </c>
    </row>
    <row r="1104" spans="1:4" x14ac:dyDescent="0.35">
      <c r="A1104" t="s">
        <v>39</v>
      </c>
      <c r="B1104">
        <v>2016</v>
      </c>
      <c r="C1104" t="s">
        <v>49</v>
      </c>
      <c r="D1104">
        <v>3715.8874000000001</v>
      </c>
    </row>
    <row r="1105" spans="1:4" x14ac:dyDescent="0.35">
      <c r="A1105" t="s">
        <v>40</v>
      </c>
      <c r="B1105">
        <v>2024</v>
      </c>
      <c r="C1105" t="s">
        <v>47</v>
      </c>
      <c r="D1105">
        <v>3653.2550000000001</v>
      </c>
    </row>
    <row r="1106" spans="1:4" x14ac:dyDescent="0.35">
      <c r="A1106" t="s">
        <v>40</v>
      </c>
      <c r="B1106">
        <v>2024</v>
      </c>
      <c r="C1106" t="s">
        <v>48</v>
      </c>
      <c r="D1106">
        <v>4035.605</v>
      </c>
    </row>
    <row r="1107" spans="1:4" x14ac:dyDescent="0.35">
      <c r="A1107" t="s">
        <v>40</v>
      </c>
      <c r="B1107">
        <v>2023</v>
      </c>
      <c r="C1107" t="s">
        <v>49</v>
      </c>
      <c r="D1107">
        <v>4109.91</v>
      </c>
    </row>
    <row r="1108" spans="1:4" x14ac:dyDescent="0.35">
      <c r="A1108" t="s">
        <v>40</v>
      </c>
      <c r="B1108">
        <v>2023</v>
      </c>
      <c r="C1108" t="s">
        <v>50</v>
      </c>
      <c r="D1108">
        <v>3865.5450000000001</v>
      </c>
    </row>
    <row r="1109" spans="1:4" x14ac:dyDescent="0.35">
      <c r="A1109" t="s">
        <v>40</v>
      </c>
      <c r="B1109">
        <v>2023</v>
      </c>
      <c r="C1109" t="s">
        <v>47</v>
      </c>
      <c r="D1109">
        <v>3881.2249999999999</v>
      </c>
    </row>
    <row r="1110" spans="1:4" x14ac:dyDescent="0.35">
      <c r="A1110" t="s">
        <v>40</v>
      </c>
      <c r="B1110">
        <v>2023</v>
      </c>
      <c r="C1110" t="s">
        <v>48</v>
      </c>
      <c r="D1110">
        <v>4188.7150000000001</v>
      </c>
    </row>
    <row r="1111" spans="1:4" x14ac:dyDescent="0.35">
      <c r="A1111" t="s">
        <v>40</v>
      </c>
      <c r="B1111">
        <v>2022</v>
      </c>
      <c r="C1111" t="s">
        <v>49</v>
      </c>
      <c r="D1111">
        <v>4189.2619999999997</v>
      </c>
    </row>
    <row r="1112" spans="1:4" x14ac:dyDescent="0.35">
      <c r="A1112" t="s">
        <v>40</v>
      </c>
      <c r="B1112">
        <v>2022</v>
      </c>
      <c r="C1112" t="s">
        <v>50</v>
      </c>
      <c r="D1112">
        <v>3788.7190000000001</v>
      </c>
    </row>
    <row r="1113" spans="1:4" x14ac:dyDescent="0.35">
      <c r="A1113" t="s">
        <v>40</v>
      </c>
      <c r="B1113">
        <v>2022</v>
      </c>
      <c r="C1113" t="s">
        <v>47</v>
      </c>
      <c r="D1113">
        <v>3840.1550000000002</v>
      </c>
    </row>
    <row r="1114" spans="1:4" x14ac:dyDescent="0.35">
      <c r="A1114" t="s">
        <v>40</v>
      </c>
      <c r="B1114">
        <v>2022</v>
      </c>
      <c r="C1114" t="s">
        <v>48</v>
      </c>
      <c r="D1114">
        <v>4016.3710000000005</v>
      </c>
    </row>
    <row r="1115" spans="1:4" x14ac:dyDescent="0.35">
      <c r="A1115" t="s">
        <v>40</v>
      </c>
      <c r="B1115">
        <v>2021</v>
      </c>
      <c r="C1115" t="s">
        <v>49</v>
      </c>
      <c r="D1115">
        <v>4202.0280000000002</v>
      </c>
    </row>
    <row r="1116" spans="1:4" x14ac:dyDescent="0.35">
      <c r="A1116" t="s">
        <v>40</v>
      </c>
      <c r="B1116">
        <v>2021</v>
      </c>
      <c r="C1116" t="s">
        <v>50</v>
      </c>
      <c r="D1116">
        <v>3847.7310000000002</v>
      </c>
    </row>
    <row r="1117" spans="1:4" x14ac:dyDescent="0.35">
      <c r="A1117" t="s">
        <v>40</v>
      </c>
      <c r="B1117">
        <v>2021</v>
      </c>
      <c r="C1117" t="s">
        <v>47</v>
      </c>
      <c r="D1117">
        <v>3957.77</v>
      </c>
    </row>
    <row r="1118" spans="1:4" x14ac:dyDescent="0.35">
      <c r="A1118" t="s">
        <v>40</v>
      </c>
      <c r="B1118">
        <v>2021</v>
      </c>
      <c r="C1118" t="s">
        <v>48</v>
      </c>
      <c r="D1118">
        <v>4180.5649999999996</v>
      </c>
    </row>
    <row r="1119" spans="1:4" x14ac:dyDescent="0.35">
      <c r="A1119" t="s">
        <v>40</v>
      </c>
      <c r="B1119">
        <v>2020</v>
      </c>
      <c r="C1119" t="s">
        <v>49</v>
      </c>
      <c r="D1119">
        <v>4405.2579999999998</v>
      </c>
    </row>
    <row r="1120" spans="1:4" x14ac:dyDescent="0.35">
      <c r="A1120" t="s">
        <v>40</v>
      </c>
      <c r="B1120">
        <v>2020</v>
      </c>
      <c r="C1120" t="s">
        <v>50</v>
      </c>
      <c r="D1120">
        <v>3788.7660000000001</v>
      </c>
    </row>
    <row r="1121" spans="1:4" x14ac:dyDescent="0.35">
      <c r="A1121" t="s">
        <v>40</v>
      </c>
      <c r="B1121">
        <v>2020</v>
      </c>
      <c r="C1121" t="s">
        <v>47</v>
      </c>
      <c r="D1121">
        <v>3892.953</v>
      </c>
    </row>
    <row r="1122" spans="1:4" x14ac:dyDescent="0.35">
      <c r="A1122" t="s">
        <v>40</v>
      </c>
      <c r="B1122">
        <v>2020</v>
      </c>
      <c r="C1122" t="s">
        <v>48</v>
      </c>
      <c r="D1122">
        <v>4242.4520000000002</v>
      </c>
    </row>
    <row r="1123" spans="1:4" x14ac:dyDescent="0.35">
      <c r="A1123" t="s">
        <v>40</v>
      </c>
      <c r="B1123">
        <v>2019</v>
      </c>
      <c r="C1123" t="s">
        <v>49</v>
      </c>
      <c r="D1123">
        <v>4060.0480000000002</v>
      </c>
    </row>
    <row r="1124" spans="1:4" x14ac:dyDescent="0.35">
      <c r="A1124" t="s">
        <v>40</v>
      </c>
      <c r="B1124">
        <v>2019</v>
      </c>
      <c r="C1124" t="s">
        <v>50</v>
      </c>
      <c r="D1124">
        <v>3875.9519999999998</v>
      </c>
    </row>
    <row r="1125" spans="1:4" x14ac:dyDescent="0.35">
      <c r="A1125" t="s">
        <v>40</v>
      </c>
      <c r="B1125">
        <v>2019</v>
      </c>
      <c r="C1125" t="s">
        <v>47</v>
      </c>
      <c r="D1125">
        <v>3712.65</v>
      </c>
    </row>
    <row r="1126" spans="1:4" x14ac:dyDescent="0.35">
      <c r="A1126" t="s">
        <v>40</v>
      </c>
      <c r="B1126">
        <v>2019</v>
      </c>
      <c r="C1126" t="s">
        <v>48</v>
      </c>
      <c r="D1126">
        <v>4426.8500000000095</v>
      </c>
    </row>
    <row r="1127" spans="1:4" x14ac:dyDescent="0.35">
      <c r="A1127" t="s">
        <v>40</v>
      </c>
      <c r="B1127">
        <v>2018</v>
      </c>
      <c r="C1127" t="s">
        <v>49</v>
      </c>
      <c r="D1127">
        <v>4264.3500000000004</v>
      </c>
    </row>
    <row r="1128" spans="1:4" x14ac:dyDescent="0.35">
      <c r="A1128" t="s">
        <v>40</v>
      </c>
      <c r="B1128">
        <v>2018</v>
      </c>
      <c r="C1128" t="s">
        <v>50</v>
      </c>
      <c r="D1128">
        <v>4019.4219999999996</v>
      </c>
    </row>
    <row r="1129" spans="1:4" x14ac:dyDescent="0.35">
      <c r="A1129" t="s">
        <v>40</v>
      </c>
      <c r="B1129">
        <v>2018</v>
      </c>
      <c r="C1129" t="s">
        <v>47</v>
      </c>
      <c r="D1129">
        <v>3718.6</v>
      </c>
    </row>
    <row r="1130" spans="1:4" x14ac:dyDescent="0.35">
      <c r="A1130" t="s">
        <v>40</v>
      </c>
      <c r="B1130">
        <v>2018</v>
      </c>
      <c r="C1130" t="s">
        <v>48</v>
      </c>
      <c r="D1130">
        <v>3860.75</v>
      </c>
    </row>
    <row r="1131" spans="1:4" x14ac:dyDescent="0.35">
      <c r="A1131" t="s">
        <v>40</v>
      </c>
      <c r="B1131">
        <v>2017</v>
      </c>
      <c r="C1131" t="s">
        <v>49</v>
      </c>
      <c r="D1131">
        <v>4581</v>
      </c>
    </row>
    <row r="1132" spans="1:4" x14ac:dyDescent="0.35">
      <c r="A1132" t="s">
        <v>40</v>
      </c>
      <c r="B1132">
        <v>2017</v>
      </c>
      <c r="C1132" t="s">
        <v>50</v>
      </c>
      <c r="D1132">
        <v>2016.6</v>
      </c>
    </row>
    <row r="1133" spans="1:4" x14ac:dyDescent="0.35">
      <c r="A1133" t="s">
        <v>41</v>
      </c>
      <c r="B1133">
        <v>2024</v>
      </c>
      <c r="C1133" t="s">
        <v>47</v>
      </c>
      <c r="D1133">
        <v>7336.73</v>
      </c>
    </row>
    <row r="1134" spans="1:4" x14ac:dyDescent="0.35">
      <c r="A1134" t="s">
        <v>41</v>
      </c>
      <c r="B1134">
        <v>2024</v>
      </c>
      <c r="C1134" t="s">
        <v>48</v>
      </c>
      <c r="D1134">
        <v>6503.01</v>
      </c>
    </row>
    <row r="1135" spans="1:4" x14ac:dyDescent="0.35">
      <c r="A1135" t="s">
        <v>41</v>
      </c>
      <c r="B1135">
        <v>2023</v>
      </c>
      <c r="C1135" t="s">
        <v>49</v>
      </c>
      <c r="D1135">
        <v>7336.73</v>
      </c>
    </row>
    <row r="1136" spans="1:4" x14ac:dyDescent="0.35">
      <c r="A1136" t="s">
        <v>41</v>
      </c>
      <c r="B1136">
        <v>2023</v>
      </c>
      <c r="C1136" t="s">
        <v>50</v>
      </c>
      <c r="D1136">
        <v>7336.73</v>
      </c>
    </row>
    <row r="1137" spans="1:4" x14ac:dyDescent="0.35">
      <c r="A1137" t="s">
        <v>41</v>
      </c>
      <c r="B1137">
        <v>2023</v>
      </c>
      <c r="C1137" t="s">
        <v>47</v>
      </c>
      <c r="D1137">
        <v>7336.73</v>
      </c>
    </row>
    <row r="1138" spans="1:4" x14ac:dyDescent="0.35">
      <c r="A1138" t="s">
        <v>41</v>
      </c>
      <c r="B1138">
        <v>2023</v>
      </c>
      <c r="C1138" t="s">
        <v>48</v>
      </c>
      <c r="D1138">
        <v>7287.86</v>
      </c>
    </row>
    <row r="1139" spans="1:4" x14ac:dyDescent="0.35">
      <c r="A1139" t="s">
        <v>41</v>
      </c>
      <c r="B1139">
        <v>2022</v>
      </c>
      <c r="C1139" t="s">
        <v>49</v>
      </c>
      <c r="D1139">
        <v>7631.87</v>
      </c>
    </row>
    <row r="1140" spans="1:4" x14ac:dyDescent="0.35">
      <c r="A1140" t="s">
        <v>41</v>
      </c>
      <c r="B1140">
        <v>2022</v>
      </c>
      <c r="C1140" t="s">
        <v>50</v>
      </c>
      <c r="D1140">
        <v>7997.32</v>
      </c>
    </row>
    <row r="1141" spans="1:4" x14ac:dyDescent="0.35">
      <c r="A1141" t="s">
        <v>41</v>
      </c>
      <c r="B1141">
        <v>2022</v>
      </c>
      <c r="C1141" t="s">
        <v>47</v>
      </c>
      <c r="D1141">
        <v>8821.5299999999988</v>
      </c>
    </row>
    <row r="1142" spans="1:4" x14ac:dyDescent="0.35">
      <c r="A1142" t="s">
        <v>41</v>
      </c>
      <c r="B1142">
        <v>2022</v>
      </c>
      <c r="C1142" t="s">
        <v>48</v>
      </c>
      <c r="D1142">
        <v>7896.87</v>
      </c>
    </row>
    <row r="1143" spans="1:4" x14ac:dyDescent="0.35">
      <c r="A1143" t="s">
        <v>41</v>
      </c>
      <c r="B1143">
        <v>2021</v>
      </c>
      <c r="C1143" t="s">
        <v>49</v>
      </c>
      <c r="D1143">
        <v>7631.87</v>
      </c>
    </row>
    <row r="1144" spans="1:4" x14ac:dyDescent="0.35">
      <c r="A1144" t="s">
        <v>41</v>
      </c>
      <c r="B1144">
        <v>2021</v>
      </c>
      <c r="C1144" t="s">
        <v>50</v>
      </c>
      <c r="D1144">
        <v>7970.8940000000002</v>
      </c>
    </row>
    <row r="1145" spans="1:4" x14ac:dyDescent="0.35">
      <c r="A1145" t="s">
        <v>41</v>
      </c>
      <c r="B1145">
        <v>2021</v>
      </c>
      <c r="C1145" t="s">
        <v>47</v>
      </c>
      <c r="D1145">
        <v>8531.6910000000007</v>
      </c>
    </row>
    <row r="1146" spans="1:4" x14ac:dyDescent="0.35">
      <c r="A1146" t="s">
        <v>41</v>
      </c>
      <c r="B1146">
        <v>2021</v>
      </c>
      <c r="C1146" t="s">
        <v>48</v>
      </c>
      <c r="D1146">
        <v>5622.0559999999996</v>
      </c>
    </row>
    <row r="1147" spans="1:4" x14ac:dyDescent="0.35">
      <c r="A1147" t="s">
        <v>41</v>
      </c>
      <c r="B1147">
        <v>2020</v>
      </c>
      <c r="C1147" t="s">
        <v>49</v>
      </c>
      <c r="D1147">
        <v>7736.1449999999995</v>
      </c>
    </row>
    <row r="1148" spans="1:4" x14ac:dyDescent="0.35">
      <c r="A1148" t="s">
        <v>41</v>
      </c>
      <c r="B1148">
        <v>2020</v>
      </c>
      <c r="C1148" t="s">
        <v>50</v>
      </c>
      <c r="D1148">
        <v>7516.4600000000009</v>
      </c>
    </row>
    <row r="1149" spans="1:4" x14ac:dyDescent="0.35">
      <c r="A1149" t="s">
        <v>41</v>
      </c>
      <c r="B1149">
        <v>2020</v>
      </c>
      <c r="C1149" t="s">
        <v>47</v>
      </c>
      <c r="D1149">
        <v>8071.17</v>
      </c>
    </row>
    <row r="1150" spans="1:4" x14ac:dyDescent="0.35">
      <c r="A1150" t="s">
        <v>41</v>
      </c>
      <c r="B1150">
        <v>2020</v>
      </c>
      <c r="C1150" t="s">
        <v>48</v>
      </c>
      <c r="D1150">
        <v>8344.57</v>
      </c>
    </row>
    <row r="1151" spans="1:4" x14ac:dyDescent="0.35">
      <c r="A1151" t="s">
        <v>41</v>
      </c>
      <c r="B1151">
        <v>2019</v>
      </c>
      <c r="C1151" t="s">
        <v>49</v>
      </c>
      <c r="D1151">
        <v>7948.96</v>
      </c>
    </row>
    <row r="1152" spans="1:4" x14ac:dyDescent="0.35">
      <c r="A1152" t="s">
        <v>41</v>
      </c>
      <c r="B1152">
        <v>2019</v>
      </c>
      <c r="C1152" t="s">
        <v>50</v>
      </c>
      <c r="D1152">
        <v>7575.8899999999994</v>
      </c>
    </row>
    <row r="1153" spans="1:4" x14ac:dyDescent="0.35">
      <c r="A1153" t="s">
        <v>41</v>
      </c>
      <c r="B1153">
        <v>2019</v>
      </c>
      <c r="C1153" t="s">
        <v>47</v>
      </c>
      <c r="D1153">
        <v>7737.37</v>
      </c>
    </row>
    <row r="1154" spans="1:4" x14ac:dyDescent="0.35">
      <c r="A1154" t="s">
        <v>41</v>
      </c>
      <c r="B1154">
        <v>2019</v>
      </c>
      <c r="C1154" t="s">
        <v>48</v>
      </c>
      <c r="D1154">
        <v>8968.66</v>
      </c>
    </row>
    <row r="1155" spans="1:4" x14ac:dyDescent="0.35">
      <c r="A1155" t="s">
        <v>41</v>
      </c>
      <c r="B1155">
        <v>2018</v>
      </c>
      <c r="C1155" t="s">
        <v>49</v>
      </c>
      <c r="D1155">
        <v>279.96100000000001</v>
      </c>
    </row>
    <row r="1156" spans="1:4" x14ac:dyDescent="0.35">
      <c r="A1156" t="s">
        <v>42</v>
      </c>
      <c r="B1156">
        <v>2024</v>
      </c>
      <c r="C1156" t="s">
        <v>47</v>
      </c>
      <c r="D1156">
        <v>7336.73</v>
      </c>
    </row>
    <row r="1157" spans="1:4" x14ac:dyDescent="0.35">
      <c r="A1157" t="s">
        <v>43</v>
      </c>
      <c r="B1157">
        <v>2024</v>
      </c>
      <c r="C1157" t="s">
        <v>47</v>
      </c>
      <c r="D1157">
        <v>4092.355</v>
      </c>
    </row>
    <row r="1158" spans="1:4" x14ac:dyDescent="0.35">
      <c r="A1158" t="s">
        <v>43</v>
      </c>
      <c r="B1158">
        <v>2024</v>
      </c>
      <c r="C1158" t="s">
        <v>48</v>
      </c>
      <c r="D1158">
        <v>4323.0119999999997</v>
      </c>
    </row>
    <row r="1159" spans="1:4" x14ac:dyDescent="0.35">
      <c r="A1159" t="s">
        <v>43</v>
      </c>
      <c r="B1159">
        <v>2023</v>
      </c>
      <c r="C1159" t="s">
        <v>49</v>
      </c>
      <c r="D1159">
        <v>4360.7510000000002</v>
      </c>
    </row>
    <row r="1160" spans="1:4" x14ac:dyDescent="0.35">
      <c r="A1160" t="s">
        <v>43</v>
      </c>
      <c r="B1160">
        <v>2023</v>
      </c>
      <c r="C1160" t="s">
        <v>50</v>
      </c>
      <c r="D1160">
        <v>4265.38</v>
      </c>
    </row>
    <row r="1161" spans="1:4" x14ac:dyDescent="0.35">
      <c r="A1161" t="s">
        <v>43</v>
      </c>
      <c r="B1161">
        <v>2023</v>
      </c>
      <c r="C1161" t="s">
        <v>47</v>
      </c>
      <c r="D1161">
        <v>3833.835</v>
      </c>
    </row>
    <row r="1162" spans="1:4" x14ac:dyDescent="0.35">
      <c r="A1162" t="s">
        <v>43</v>
      </c>
      <c r="B1162">
        <v>2023</v>
      </c>
      <c r="C1162" t="s">
        <v>48</v>
      </c>
      <c r="D1162">
        <v>4371</v>
      </c>
    </row>
    <row r="1163" spans="1:4" x14ac:dyDescent="0.35">
      <c r="A1163" t="s">
        <v>43</v>
      </c>
      <c r="B1163">
        <v>2022</v>
      </c>
      <c r="C1163" t="s">
        <v>49</v>
      </c>
      <c r="D1163">
        <v>3637.134</v>
      </c>
    </row>
    <row r="1164" spans="1:4" x14ac:dyDescent="0.35">
      <c r="A1164" t="s">
        <v>43</v>
      </c>
      <c r="B1164">
        <v>2022</v>
      </c>
      <c r="C1164" t="s">
        <v>50</v>
      </c>
      <c r="D1164">
        <v>3511.6170000000002</v>
      </c>
    </row>
    <row r="1165" spans="1:4" x14ac:dyDescent="0.35">
      <c r="A1165" t="s">
        <v>43</v>
      </c>
      <c r="B1165">
        <v>2022</v>
      </c>
      <c r="C1165" t="s">
        <v>47</v>
      </c>
      <c r="D1165">
        <v>4155</v>
      </c>
    </row>
    <row r="1166" spans="1:4" x14ac:dyDescent="0.35">
      <c r="A1166" t="s">
        <v>43</v>
      </c>
      <c r="B1166">
        <v>2022</v>
      </c>
      <c r="C1166" t="s">
        <v>48</v>
      </c>
      <c r="D1166">
        <v>4273.7579999999998</v>
      </c>
    </row>
    <row r="1167" spans="1:4" x14ac:dyDescent="0.35">
      <c r="A1167" t="s">
        <v>43</v>
      </c>
      <c r="B1167">
        <v>2021</v>
      </c>
      <c r="C1167" t="s">
        <v>49</v>
      </c>
      <c r="D1167">
        <v>4695.6019999999999</v>
      </c>
    </row>
    <row r="1168" spans="1:4" x14ac:dyDescent="0.35">
      <c r="A1168" t="s">
        <v>43</v>
      </c>
      <c r="B1168">
        <v>2021</v>
      </c>
      <c r="C1168" t="s">
        <v>50</v>
      </c>
      <c r="D1168">
        <v>4345.9071999999996</v>
      </c>
    </row>
    <row r="1169" spans="1:4" x14ac:dyDescent="0.35">
      <c r="A1169" t="s">
        <v>43</v>
      </c>
      <c r="B1169">
        <v>2021</v>
      </c>
      <c r="C1169" t="s">
        <v>47</v>
      </c>
      <c r="D1169">
        <v>4383.4268000000002</v>
      </c>
    </row>
    <row r="1170" spans="1:4" x14ac:dyDescent="0.35">
      <c r="A1170" t="s">
        <v>43</v>
      </c>
      <c r="B1170">
        <v>2021</v>
      </c>
      <c r="C1170" t="s">
        <v>48</v>
      </c>
      <c r="D1170">
        <v>4436.0050000000001</v>
      </c>
    </row>
    <row r="1171" spans="1:4" x14ac:dyDescent="0.35">
      <c r="A1171" t="s">
        <v>43</v>
      </c>
      <c r="B1171">
        <v>2020</v>
      </c>
      <c r="C1171" t="s">
        <v>49</v>
      </c>
      <c r="D1171">
        <v>4464.3119999999999</v>
      </c>
    </row>
    <row r="1172" spans="1:4" x14ac:dyDescent="0.35">
      <c r="A1172" t="s">
        <v>43</v>
      </c>
      <c r="B1172">
        <v>2020</v>
      </c>
      <c r="C1172" t="s">
        <v>50</v>
      </c>
      <c r="D1172">
        <v>4119.1081999999997</v>
      </c>
    </row>
    <row r="1173" spans="1:4" x14ac:dyDescent="0.35">
      <c r="A1173" t="s">
        <v>43</v>
      </c>
      <c r="B1173">
        <v>2020</v>
      </c>
      <c r="C1173" t="s">
        <v>47</v>
      </c>
      <c r="D1173">
        <v>4501.4842999999992</v>
      </c>
    </row>
    <row r="1174" spans="1:4" x14ac:dyDescent="0.35">
      <c r="A1174" t="s">
        <v>43</v>
      </c>
      <c r="B1174">
        <v>2020</v>
      </c>
      <c r="C1174" t="s">
        <v>48</v>
      </c>
      <c r="D1174">
        <v>4872.0479999999998</v>
      </c>
    </row>
    <row r="1175" spans="1:4" x14ac:dyDescent="0.35">
      <c r="A1175" t="s">
        <v>43</v>
      </c>
      <c r="B1175">
        <v>2019</v>
      </c>
      <c r="C1175" t="s">
        <v>49</v>
      </c>
      <c r="D1175">
        <v>4369.5634</v>
      </c>
    </row>
    <row r="1176" spans="1:4" x14ac:dyDescent="0.35">
      <c r="A1176" t="s">
        <v>43</v>
      </c>
      <c r="B1176">
        <v>2019</v>
      </c>
      <c r="C1176" t="s">
        <v>50</v>
      </c>
      <c r="D1176">
        <v>4119.1401999999998</v>
      </c>
    </row>
    <row r="1177" spans="1:4" x14ac:dyDescent="0.35">
      <c r="A1177" t="s">
        <v>43</v>
      </c>
      <c r="B1177">
        <v>2019</v>
      </c>
      <c r="C1177" t="s">
        <v>47</v>
      </c>
      <c r="D1177">
        <v>4071.4472100000003</v>
      </c>
    </row>
    <row r="1178" spans="1:4" x14ac:dyDescent="0.35">
      <c r="A1178" t="s">
        <v>43</v>
      </c>
      <c r="B1178">
        <v>2019</v>
      </c>
      <c r="C1178" t="s">
        <v>48</v>
      </c>
      <c r="D1178">
        <v>2388.9090000000001</v>
      </c>
    </row>
    <row r="1179" spans="1:4" x14ac:dyDescent="0.35">
      <c r="A1179" t="s">
        <v>44</v>
      </c>
      <c r="B1179">
        <v>2024</v>
      </c>
      <c r="C1179" t="s">
        <v>47</v>
      </c>
      <c r="D1179">
        <v>4774.6000000000004</v>
      </c>
    </row>
    <row r="1180" spans="1:4" x14ac:dyDescent="0.35">
      <c r="A1180" t="s">
        <v>44</v>
      </c>
      <c r="B1180">
        <v>2024</v>
      </c>
      <c r="C1180" t="s">
        <v>48</v>
      </c>
      <c r="D1180">
        <v>5198.3999999999996</v>
      </c>
    </row>
    <row r="1181" spans="1:4" x14ac:dyDescent="0.35">
      <c r="A1181" t="s">
        <v>44</v>
      </c>
      <c r="B1181">
        <v>2023</v>
      </c>
      <c r="C1181" t="s">
        <v>49</v>
      </c>
      <c r="D1181">
        <v>5302</v>
      </c>
    </row>
    <row r="1182" spans="1:4" x14ac:dyDescent="0.35">
      <c r="A1182" t="s">
        <v>44</v>
      </c>
      <c r="B1182">
        <v>2023</v>
      </c>
      <c r="C1182" t="s">
        <v>50</v>
      </c>
      <c r="D1182">
        <v>5119.5</v>
      </c>
    </row>
    <row r="1183" spans="1:4" x14ac:dyDescent="0.35">
      <c r="A1183" t="s">
        <v>44</v>
      </c>
      <c r="B1183">
        <v>2023</v>
      </c>
      <c r="C1183" t="s">
        <v>47</v>
      </c>
      <c r="D1183">
        <v>5202</v>
      </c>
    </row>
    <row r="1184" spans="1:4" x14ac:dyDescent="0.35">
      <c r="A1184" t="s">
        <v>44</v>
      </c>
      <c r="B1184">
        <v>2023</v>
      </c>
      <c r="C1184" t="s">
        <v>48</v>
      </c>
      <c r="D1184">
        <v>5310.7</v>
      </c>
    </row>
    <row r="1185" spans="1:4" x14ac:dyDescent="0.35">
      <c r="A1185" t="s">
        <v>44</v>
      </c>
      <c r="B1185">
        <v>2022</v>
      </c>
      <c r="C1185" t="s">
        <v>49</v>
      </c>
      <c r="D1185">
        <v>4619</v>
      </c>
    </row>
    <row r="1186" spans="1:4" x14ac:dyDescent="0.35">
      <c r="A1186" t="s">
        <v>44</v>
      </c>
      <c r="B1186">
        <v>2022</v>
      </c>
      <c r="C1186" t="s">
        <v>50</v>
      </c>
      <c r="D1186">
        <v>4304.3999999999996</v>
      </c>
    </row>
    <row r="1187" spans="1:4" x14ac:dyDescent="0.35">
      <c r="A1187" t="s">
        <v>44</v>
      </c>
      <c r="B1187">
        <v>2022</v>
      </c>
      <c r="C1187" t="s">
        <v>47</v>
      </c>
      <c r="D1187">
        <v>5253.5</v>
      </c>
    </row>
    <row r="1188" spans="1:4" x14ac:dyDescent="0.35">
      <c r="A1188" t="s">
        <v>44</v>
      </c>
      <c r="B1188">
        <v>2022</v>
      </c>
      <c r="C1188" t="s">
        <v>48</v>
      </c>
      <c r="D1188">
        <v>5151.3</v>
      </c>
    </row>
    <row r="1189" spans="1:4" x14ac:dyDescent="0.35">
      <c r="A1189" t="s">
        <v>44</v>
      </c>
      <c r="B1189">
        <v>2021</v>
      </c>
      <c r="C1189" t="s">
        <v>49</v>
      </c>
      <c r="D1189">
        <v>5276.2</v>
      </c>
    </row>
    <row r="1190" spans="1:4" x14ac:dyDescent="0.35">
      <c r="A1190" t="s">
        <v>44</v>
      </c>
      <c r="B1190">
        <v>2021</v>
      </c>
      <c r="C1190" t="s">
        <v>50</v>
      </c>
      <c r="D1190">
        <v>4924.5999999999995</v>
      </c>
    </row>
    <row r="1191" spans="1:4" x14ac:dyDescent="0.35">
      <c r="A1191" t="s">
        <v>44</v>
      </c>
      <c r="B1191">
        <v>2021</v>
      </c>
      <c r="C1191" t="s">
        <v>47</v>
      </c>
      <c r="D1191">
        <v>5330</v>
      </c>
    </row>
    <row r="1192" spans="1:4" x14ac:dyDescent="0.35">
      <c r="A1192" t="s">
        <v>44</v>
      </c>
      <c r="B1192">
        <v>2021</v>
      </c>
      <c r="C1192" t="s">
        <v>48</v>
      </c>
      <c r="D1192">
        <v>5231.3</v>
      </c>
    </row>
    <row r="1193" spans="1:4" x14ac:dyDescent="0.35">
      <c r="A1193" t="s">
        <v>44</v>
      </c>
      <c r="B1193">
        <v>2020</v>
      </c>
      <c r="C1193" t="s">
        <v>49</v>
      </c>
      <c r="D1193">
        <v>4883.7</v>
      </c>
    </row>
    <row r="1194" spans="1:4" x14ac:dyDescent="0.35">
      <c r="A1194" t="s">
        <v>44</v>
      </c>
      <c r="B1194">
        <v>2020</v>
      </c>
      <c r="C1194" t="s">
        <v>50</v>
      </c>
      <c r="D1194">
        <v>1863.9</v>
      </c>
    </row>
    <row r="1195" spans="1:4" x14ac:dyDescent="0.35">
      <c r="A1195" t="s">
        <v>44</v>
      </c>
      <c r="B1195">
        <v>2020</v>
      </c>
      <c r="C1195" t="s">
        <v>47</v>
      </c>
      <c r="D1195">
        <v>0</v>
      </c>
    </row>
    <row r="1196" spans="1:4" x14ac:dyDescent="0.35">
      <c r="A1196" t="s">
        <v>45</v>
      </c>
      <c r="B1196">
        <v>2024</v>
      </c>
      <c r="C1196" t="s">
        <v>47</v>
      </c>
      <c r="D1196">
        <v>16393.91</v>
      </c>
    </row>
    <row r="1197" spans="1:4" x14ac:dyDescent="0.35">
      <c r="A1197" t="s">
        <v>45</v>
      </c>
      <c r="B1197">
        <v>2024</v>
      </c>
      <c r="C1197" t="s">
        <v>48</v>
      </c>
      <c r="D1197">
        <v>15911.420000000002</v>
      </c>
    </row>
    <row r="1198" spans="1:4" x14ac:dyDescent="0.35">
      <c r="A1198" t="s">
        <v>45</v>
      </c>
      <c r="B1198">
        <v>2023</v>
      </c>
      <c r="C1198" t="s">
        <v>49</v>
      </c>
      <c r="D1198">
        <v>16004.7</v>
      </c>
    </row>
    <row r="1199" spans="1:4" x14ac:dyDescent="0.35">
      <c r="A1199" t="s">
        <v>45</v>
      </c>
      <c r="B1199">
        <v>2023</v>
      </c>
      <c r="C1199" t="s">
        <v>50</v>
      </c>
      <c r="D1199">
        <v>15505.3619</v>
      </c>
    </row>
    <row r="1200" spans="1:4" x14ac:dyDescent="0.35">
      <c r="A1200" t="s">
        <v>45</v>
      </c>
      <c r="B1200">
        <v>2023</v>
      </c>
      <c r="C1200" t="s">
        <v>47</v>
      </c>
      <c r="D1200">
        <v>15825.23</v>
      </c>
    </row>
    <row r="1201" spans="1:4" x14ac:dyDescent="0.35">
      <c r="A1201" t="s">
        <v>45</v>
      </c>
      <c r="B1201">
        <v>2023</v>
      </c>
      <c r="C1201" t="s">
        <v>48</v>
      </c>
      <c r="D1201">
        <v>17787.630700000002</v>
      </c>
    </row>
    <row r="1202" spans="1:4" x14ac:dyDescent="0.35">
      <c r="A1202" t="s">
        <v>45</v>
      </c>
      <c r="B1202">
        <v>2022</v>
      </c>
      <c r="C1202" t="s">
        <v>49</v>
      </c>
      <c r="D1202">
        <v>17211.160499999991</v>
      </c>
    </row>
    <row r="1203" spans="1:4" x14ac:dyDescent="0.35">
      <c r="A1203" t="s">
        <v>45</v>
      </c>
      <c r="B1203">
        <v>2022</v>
      </c>
      <c r="C1203" t="s">
        <v>50</v>
      </c>
      <c r="D1203">
        <v>21897</v>
      </c>
    </row>
    <row r="1204" spans="1:4" x14ac:dyDescent="0.35">
      <c r="A1204" t="s">
        <v>45</v>
      </c>
      <c r="B1204">
        <v>2022</v>
      </c>
      <c r="C1204" t="s">
        <v>47</v>
      </c>
      <c r="D1204">
        <v>15453.300000000045</v>
      </c>
    </row>
    <row r="1205" spans="1:4" x14ac:dyDescent="0.35">
      <c r="A1205" t="s">
        <v>45</v>
      </c>
      <c r="B1205">
        <v>2022</v>
      </c>
      <c r="C1205" t="s">
        <v>48</v>
      </c>
      <c r="D1205">
        <v>6330.7000000000462</v>
      </c>
    </row>
    <row r="1206" spans="1:4" x14ac:dyDescent="0.35">
      <c r="A1206" t="s">
        <v>45</v>
      </c>
      <c r="B1206">
        <v>2021</v>
      </c>
      <c r="C1206" t="s">
        <v>49</v>
      </c>
      <c r="D1206">
        <v>0</v>
      </c>
    </row>
    <row r="1207" spans="1:4" x14ac:dyDescent="0.35">
      <c r="A1207" t="s">
        <v>45</v>
      </c>
      <c r="B1207">
        <v>2021</v>
      </c>
      <c r="C1207" t="s">
        <v>50</v>
      </c>
      <c r="D1207">
        <v>13020.899999999952</v>
      </c>
    </row>
    <row r="1208" spans="1:4" x14ac:dyDescent="0.35">
      <c r="A1208" t="s">
        <v>45</v>
      </c>
      <c r="B1208">
        <v>2021</v>
      </c>
      <c r="C1208" t="s">
        <v>47</v>
      </c>
      <c r="D1208">
        <v>15925.529999999968</v>
      </c>
    </row>
    <row r="1209" spans="1:4" x14ac:dyDescent="0.35">
      <c r="A1209" t="s">
        <v>45</v>
      </c>
      <c r="B1209">
        <v>2021</v>
      </c>
      <c r="C1209" t="s">
        <v>48</v>
      </c>
      <c r="D1209">
        <v>16646.51999999996</v>
      </c>
    </row>
    <row r="1210" spans="1:4" x14ac:dyDescent="0.35">
      <c r="A1210" t="s">
        <v>45</v>
      </c>
      <c r="B1210">
        <v>2020</v>
      </c>
      <c r="C1210" t="s">
        <v>49</v>
      </c>
      <c r="D1210">
        <v>10184.589999999967</v>
      </c>
    </row>
    <row r="1211" spans="1:4" x14ac:dyDescent="0.35">
      <c r="A1211" t="s">
        <v>45</v>
      </c>
      <c r="B1211">
        <v>2020</v>
      </c>
      <c r="C1211" t="s">
        <v>50</v>
      </c>
      <c r="D1211">
        <v>13562.670000000011</v>
      </c>
    </row>
    <row r="1212" spans="1:4" x14ac:dyDescent="0.35">
      <c r="A1212" t="s">
        <v>45</v>
      </c>
      <c r="B1212">
        <v>2020</v>
      </c>
      <c r="C1212" t="s">
        <v>47</v>
      </c>
      <c r="D1212">
        <v>15594.5</v>
      </c>
    </row>
    <row r="1213" spans="1:4" x14ac:dyDescent="0.35">
      <c r="A1213" t="s">
        <v>45</v>
      </c>
      <c r="B1213">
        <v>2020</v>
      </c>
      <c r="C1213" t="s">
        <v>48</v>
      </c>
      <c r="D1213">
        <v>15150.500000000018</v>
      </c>
    </row>
    <row r="1214" spans="1:4" x14ac:dyDescent="0.35">
      <c r="A1214" t="s">
        <v>45</v>
      </c>
      <c r="B1214">
        <v>2019</v>
      </c>
      <c r="C1214" t="s">
        <v>49</v>
      </c>
      <c r="D1214">
        <v>15494.900000000021</v>
      </c>
    </row>
    <row r="1215" spans="1:4" x14ac:dyDescent="0.35">
      <c r="A1215" t="s">
        <v>45</v>
      </c>
      <c r="B1215">
        <v>2019</v>
      </c>
      <c r="C1215" t="s">
        <v>50</v>
      </c>
      <c r="D1215">
        <v>17345.899999999998</v>
      </c>
    </row>
    <row r="1216" spans="1:4" x14ac:dyDescent="0.35">
      <c r="A1216" t="s">
        <v>45</v>
      </c>
      <c r="B1216">
        <v>2019</v>
      </c>
      <c r="C1216" t="s">
        <v>47</v>
      </c>
      <c r="D1216">
        <v>17812.080000000002</v>
      </c>
    </row>
    <row r="1217" spans="1:4" x14ac:dyDescent="0.35">
      <c r="A1217" t="s">
        <v>45</v>
      </c>
      <c r="B1217">
        <v>2019</v>
      </c>
      <c r="C1217" t="s">
        <v>48</v>
      </c>
      <c r="D1217">
        <v>19274.469999999943</v>
      </c>
    </row>
    <row r="1218" spans="1:4" x14ac:dyDescent="0.35">
      <c r="A1218" t="s">
        <v>45</v>
      </c>
      <c r="B1218">
        <v>2018</v>
      </c>
      <c r="C1218" t="s">
        <v>49</v>
      </c>
      <c r="D1218">
        <v>26913.49</v>
      </c>
    </row>
    <row r="1219" spans="1:4" x14ac:dyDescent="0.35">
      <c r="A1219" t="s">
        <v>45</v>
      </c>
      <c r="B1219">
        <v>2018</v>
      </c>
      <c r="C1219" t="s">
        <v>50</v>
      </c>
      <c r="D1219">
        <v>35983.669999999955</v>
      </c>
    </row>
    <row r="1220" spans="1:4" x14ac:dyDescent="0.35">
      <c r="A1220" t="s">
        <v>45</v>
      </c>
      <c r="B1220">
        <v>2018</v>
      </c>
      <c r="C1220" t="s">
        <v>47</v>
      </c>
      <c r="D1220">
        <v>17077.600000000006</v>
      </c>
    </row>
    <row r="1221" spans="1:4" x14ac:dyDescent="0.35">
      <c r="A1221" t="s">
        <v>45</v>
      </c>
      <c r="B1221">
        <v>2018</v>
      </c>
      <c r="C1221" t="s">
        <v>48</v>
      </c>
      <c r="D1221">
        <v>33346.130000000005</v>
      </c>
    </row>
    <row r="1222" spans="1:4" x14ac:dyDescent="0.35">
      <c r="A1222" t="s">
        <v>45</v>
      </c>
      <c r="B1222">
        <v>2017</v>
      </c>
      <c r="C1222" t="s">
        <v>49</v>
      </c>
      <c r="D1222">
        <v>16743.650000000001</v>
      </c>
    </row>
    <row r="1223" spans="1:4" x14ac:dyDescent="0.35">
      <c r="A1223" t="s">
        <v>45</v>
      </c>
      <c r="B1223">
        <v>2017</v>
      </c>
      <c r="C1223" t="s">
        <v>50</v>
      </c>
      <c r="D1223">
        <v>23899.399999999969</v>
      </c>
    </row>
    <row r="1224" spans="1:4" x14ac:dyDescent="0.35">
      <c r="A1224" t="s">
        <v>45</v>
      </c>
      <c r="B1224">
        <v>2017</v>
      </c>
      <c r="C1224" t="s">
        <v>47</v>
      </c>
      <c r="D1224">
        <v>22637.170000000013</v>
      </c>
    </row>
    <row r="1225" spans="1:4" x14ac:dyDescent="0.35">
      <c r="A1225" t="s">
        <v>45</v>
      </c>
      <c r="B1225">
        <v>2017</v>
      </c>
      <c r="C1225" t="s">
        <v>48</v>
      </c>
      <c r="D1225">
        <v>25424.97</v>
      </c>
    </row>
    <row r="1226" spans="1:4" x14ac:dyDescent="0.35">
      <c r="A1226" t="s">
        <v>45</v>
      </c>
      <c r="B1226">
        <v>2016</v>
      </c>
      <c r="C1226" t="s">
        <v>49</v>
      </c>
      <c r="D1226">
        <v>4716.28999999999</v>
      </c>
    </row>
    <row r="1227" spans="1:4" x14ac:dyDescent="0.35">
      <c r="A1227" t="s">
        <v>45</v>
      </c>
      <c r="B1227">
        <v>2016</v>
      </c>
      <c r="C1227" t="s">
        <v>50</v>
      </c>
      <c r="D1227">
        <v>0</v>
      </c>
    </row>
    <row r="1228" spans="1:4" x14ac:dyDescent="0.35">
      <c r="A1228" t="s">
        <v>45</v>
      </c>
      <c r="B1228">
        <v>2016</v>
      </c>
      <c r="C1228" t="s">
        <v>47</v>
      </c>
      <c r="D1228">
        <v>0</v>
      </c>
    </row>
    <row r="1229" spans="1:4" x14ac:dyDescent="0.35">
      <c r="A1229" t="s">
        <v>45</v>
      </c>
      <c r="B1229">
        <v>2016</v>
      </c>
      <c r="C1229" t="s">
        <v>48</v>
      </c>
      <c r="D1229">
        <v>0</v>
      </c>
    </row>
    <row r="1230" spans="1:4" x14ac:dyDescent="0.35">
      <c r="A1230" t="s">
        <v>45</v>
      </c>
      <c r="B1230">
        <v>2015</v>
      </c>
      <c r="C1230" t="s">
        <v>49</v>
      </c>
      <c r="D1230">
        <v>0</v>
      </c>
    </row>
    <row r="1231" spans="1:4" x14ac:dyDescent="0.35">
      <c r="A1231" t="s">
        <v>45</v>
      </c>
      <c r="B1231">
        <v>2015</v>
      </c>
      <c r="C1231" t="s">
        <v>50</v>
      </c>
      <c r="D1231">
        <v>0</v>
      </c>
    </row>
    <row r="1232" spans="1:4" x14ac:dyDescent="0.35">
      <c r="A1232" t="s">
        <v>45</v>
      </c>
      <c r="B1232">
        <v>2015</v>
      </c>
      <c r="C1232" t="s">
        <v>47</v>
      </c>
      <c r="D1232">
        <v>12758.000000000004</v>
      </c>
    </row>
    <row r="1233" spans="1:4" x14ac:dyDescent="0.35">
      <c r="A1233" t="s">
        <v>45</v>
      </c>
      <c r="B1233">
        <v>2015</v>
      </c>
      <c r="C1233" t="s">
        <v>48</v>
      </c>
      <c r="D1233">
        <v>12758.000000000004</v>
      </c>
    </row>
    <row r="1234" spans="1:4" x14ac:dyDescent="0.35">
      <c r="A1234" t="s">
        <v>45</v>
      </c>
      <c r="B1234">
        <v>2014</v>
      </c>
      <c r="C1234" t="s">
        <v>49</v>
      </c>
      <c r="D1234">
        <v>2440.2100000000205</v>
      </c>
    </row>
    <row r="1235" spans="1:4" x14ac:dyDescent="0.35">
      <c r="A1235" t="s">
        <v>45</v>
      </c>
      <c r="B1235">
        <v>2014</v>
      </c>
      <c r="C1235" t="s">
        <v>50</v>
      </c>
      <c r="D1235">
        <v>13297.460000000041</v>
      </c>
    </row>
    <row r="1236" spans="1:4" x14ac:dyDescent="0.35">
      <c r="A1236" t="s">
        <v>45</v>
      </c>
      <c r="B1236">
        <v>2014</v>
      </c>
      <c r="C1236" t="s">
        <v>47</v>
      </c>
      <c r="D1236">
        <v>14415.789999999948</v>
      </c>
    </row>
    <row r="1237" spans="1:4" x14ac:dyDescent="0.35">
      <c r="A1237" t="s">
        <v>45</v>
      </c>
      <c r="B1237">
        <v>2014</v>
      </c>
      <c r="C1237" t="s">
        <v>48</v>
      </c>
      <c r="D1237">
        <v>6848.4799999999814</v>
      </c>
    </row>
    <row r="1238" spans="1:4" x14ac:dyDescent="0.35">
      <c r="A1238" t="s">
        <v>45</v>
      </c>
      <c r="B1238">
        <v>2013</v>
      </c>
      <c r="C1238" t="s">
        <v>49</v>
      </c>
      <c r="D1238">
        <v>248.74</v>
      </c>
    </row>
    <row r="1239" spans="1:4" x14ac:dyDescent="0.35">
      <c r="A1239" t="s">
        <v>45</v>
      </c>
      <c r="B1239">
        <v>2013</v>
      </c>
      <c r="C1239" t="s">
        <v>50</v>
      </c>
      <c r="D1239">
        <v>0</v>
      </c>
    </row>
    <row r="1240" spans="1:4" x14ac:dyDescent="0.35">
      <c r="A1240" t="s">
        <v>45</v>
      </c>
      <c r="B1240">
        <v>2013</v>
      </c>
      <c r="C1240" t="s">
        <v>47</v>
      </c>
      <c r="D1240">
        <v>0</v>
      </c>
    </row>
    <row r="1241" spans="1:4" x14ac:dyDescent="0.35">
      <c r="A1241" t="s">
        <v>45</v>
      </c>
      <c r="B1241">
        <v>2013</v>
      </c>
      <c r="C1241" t="s">
        <v>48</v>
      </c>
      <c r="D1241">
        <v>1391.3299999999872</v>
      </c>
    </row>
    <row r="1242" spans="1:4" x14ac:dyDescent="0.35">
      <c r="A1242" t="s">
        <v>45</v>
      </c>
      <c r="B1242">
        <v>2012</v>
      </c>
      <c r="C1242" t="s">
        <v>49</v>
      </c>
      <c r="D1242">
        <v>15270.220000000005</v>
      </c>
    </row>
    <row r="1243" spans="1:4" x14ac:dyDescent="0.35">
      <c r="A1243" t="s">
        <v>45</v>
      </c>
      <c r="B1243">
        <v>2012</v>
      </c>
      <c r="C1243" t="s">
        <v>50</v>
      </c>
      <c r="D1243">
        <v>17153.51999999999</v>
      </c>
    </row>
    <row r="1244" spans="1:4" x14ac:dyDescent="0.35">
      <c r="A1244" t="s">
        <v>45</v>
      </c>
      <c r="B1244">
        <v>2012</v>
      </c>
      <c r="C1244" t="s">
        <v>47</v>
      </c>
      <c r="D1244">
        <v>38096.670000000056</v>
      </c>
    </row>
    <row r="1245" spans="1:4" x14ac:dyDescent="0.35">
      <c r="A1245" t="s">
        <v>45</v>
      </c>
      <c r="B1245">
        <v>2012</v>
      </c>
      <c r="C1245" t="s">
        <v>48</v>
      </c>
      <c r="D1245">
        <v>83015.930000000022</v>
      </c>
    </row>
    <row r="1246" spans="1:4" x14ac:dyDescent="0.35">
      <c r="A1246" t="s">
        <v>45</v>
      </c>
      <c r="B1246">
        <v>2011</v>
      </c>
      <c r="C1246" t="s">
        <v>49</v>
      </c>
      <c r="D1246">
        <v>87311.819999999992</v>
      </c>
    </row>
    <row r="1247" spans="1:4" x14ac:dyDescent="0.35">
      <c r="A1247" t="s">
        <v>45</v>
      </c>
      <c r="B1247">
        <v>2011</v>
      </c>
      <c r="C1247" t="s">
        <v>50</v>
      </c>
      <c r="D1247">
        <v>97880.12000000001</v>
      </c>
    </row>
    <row r="1248" spans="1:4" x14ac:dyDescent="0.35">
      <c r="A1248" t="s">
        <v>45</v>
      </c>
      <c r="B1248">
        <v>2011</v>
      </c>
      <c r="C1248" t="s">
        <v>47</v>
      </c>
      <c r="D1248">
        <v>107777.48000000001</v>
      </c>
    </row>
    <row r="1249" spans="1:4" x14ac:dyDescent="0.35">
      <c r="A1249" t="s">
        <v>45</v>
      </c>
      <c r="B1249">
        <v>2011</v>
      </c>
      <c r="C1249" t="s">
        <v>48</v>
      </c>
      <c r="D1249">
        <v>106264.52</v>
      </c>
    </row>
    <row r="1250" spans="1:4" x14ac:dyDescent="0.35">
      <c r="A1250" t="s">
        <v>45</v>
      </c>
      <c r="B1250">
        <v>2010</v>
      </c>
      <c r="C1250" t="s">
        <v>49</v>
      </c>
      <c r="D1250">
        <v>100441.32</v>
      </c>
    </row>
    <row r="1251" spans="1:4" x14ac:dyDescent="0.35">
      <c r="A1251" t="s">
        <v>45</v>
      </c>
      <c r="B1251">
        <v>2010</v>
      </c>
      <c r="C1251" t="s">
        <v>50</v>
      </c>
      <c r="D1251">
        <v>88789.090000000011</v>
      </c>
    </row>
    <row r="1252" spans="1:4" x14ac:dyDescent="0.35">
      <c r="A1252" t="s">
        <v>45</v>
      </c>
      <c r="B1252">
        <v>2010</v>
      </c>
      <c r="C1252" t="s">
        <v>47</v>
      </c>
      <c r="D1252">
        <v>95826.920000000013</v>
      </c>
    </row>
    <row r="1253" spans="1:4" x14ac:dyDescent="0.35">
      <c r="A1253" t="s">
        <v>45</v>
      </c>
      <c r="B1253">
        <v>2010</v>
      </c>
      <c r="C1253" t="s">
        <v>48</v>
      </c>
      <c r="D1253">
        <v>95130.83</v>
      </c>
    </row>
    <row r="1254" spans="1:4" x14ac:dyDescent="0.35">
      <c r="A1254" t="s">
        <v>45</v>
      </c>
      <c r="B1254">
        <v>2009</v>
      </c>
      <c r="C1254" t="s">
        <v>49</v>
      </c>
      <c r="D1254">
        <v>100444.9</v>
      </c>
    </row>
    <row r="1255" spans="1:4" x14ac:dyDescent="0.35">
      <c r="A1255" t="s">
        <v>45</v>
      </c>
      <c r="B1255">
        <v>2009</v>
      </c>
      <c r="C1255" t="s">
        <v>50</v>
      </c>
      <c r="D1255">
        <v>103592.69</v>
      </c>
    </row>
    <row r="1256" spans="1:4" x14ac:dyDescent="0.35">
      <c r="A1256" t="s">
        <v>45</v>
      </c>
      <c r="B1256">
        <v>2009</v>
      </c>
      <c r="C1256" t="s">
        <v>47</v>
      </c>
      <c r="D1256">
        <v>91540.800000000003</v>
      </c>
    </row>
    <row r="1257" spans="1:4" x14ac:dyDescent="0.35">
      <c r="A1257" t="s">
        <v>45</v>
      </c>
      <c r="B1257">
        <v>2009</v>
      </c>
      <c r="C1257" t="s">
        <v>48</v>
      </c>
      <c r="D1257">
        <v>72706</v>
      </c>
    </row>
    <row r="1258" spans="1:4" x14ac:dyDescent="0.35">
      <c r="A1258" t="s">
        <v>46</v>
      </c>
      <c r="B1258">
        <v>2023</v>
      </c>
      <c r="C1258" t="s">
        <v>49</v>
      </c>
      <c r="D1258">
        <v>0</v>
      </c>
    </row>
    <row r="1259" spans="1:4" x14ac:dyDescent="0.35">
      <c r="A1259" t="s">
        <v>46</v>
      </c>
      <c r="B1259">
        <v>2023</v>
      </c>
      <c r="C1259" t="s">
        <v>50</v>
      </c>
      <c r="D1259">
        <v>0</v>
      </c>
    </row>
    <row r="1260" spans="1:4" x14ac:dyDescent="0.35">
      <c r="A1260" t="s">
        <v>46</v>
      </c>
      <c r="B1260">
        <v>2023</v>
      </c>
      <c r="C1260" t="s">
        <v>47</v>
      </c>
      <c r="D1260">
        <v>0</v>
      </c>
    </row>
    <row r="1261" spans="1:4" x14ac:dyDescent="0.35">
      <c r="A1261" t="s">
        <v>46</v>
      </c>
      <c r="B1261">
        <v>2023</v>
      </c>
      <c r="C1261" t="s">
        <v>48</v>
      </c>
      <c r="D1261">
        <v>0</v>
      </c>
    </row>
    <row r="1262" spans="1:4" x14ac:dyDescent="0.35">
      <c r="A1262" t="s">
        <v>46</v>
      </c>
      <c r="B1262">
        <v>2022</v>
      </c>
      <c r="C1262" t="s">
        <v>49</v>
      </c>
      <c r="D1262">
        <v>1544.17</v>
      </c>
    </row>
    <row r="1263" spans="1:4" x14ac:dyDescent="0.35">
      <c r="A1263" t="s">
        <v>46</v>
      </c>
      <c r="B1263">
        <v>2022</v>
      </c>
      <c r="C1263" t="s">
        <v>50</v>
      </c>
      <c r="D1263">
        <v>3540</v>
      </c>
    </row>
    <row r="1264" spans="1:4" x14ac:dyDescent="0.35">
      <c r="A1264" t="s">
        <v>46</v>
      </c>
      <c r="B1264">
        <v>2022</v>
      </c>
      <c r="C1264" t="s">
        <v>47</v>
      </c>
      <c r="D1264">
        <v>4247.17</v>
      </c>
    </row>
    <row r="1265" spans="1:4" x14ac:dyDescent="0.35">
      <c r="A1265" t="s">
        <v>46</v>
      </c>
      <c r="B1265">
        <v>2022</v>
      </c>
      <c r="C1265" t="s">
        <v>48</v>
      </c>
      <c r="D1265">
        <v>4663.8599999999997</v>
      </c>
    </row>
    <row r="1266" spans="1:4" x14ac:dyDescent="0.35">
      <c r="A1266" t="s">
        <v>46</v>
      </c>
      <c r="B1266">
        <v>2021</v>
      </c>
      <c r="C1266" t="s">
        <v>49</v>
      </c>
      <c r="D1266">
        <v>2352.143</v>
      </c>
    </row>
    <row r="1267" spans="1:4" x14ac:dyDescent="0.35">
      <c r="A1267" t="s">
        <v>46</v>
      </c>
      <c r="B1267">
        <v>2021</v>
      </c>
      <c r="C1267" t="s">
        <v>50</v>
      </c>
      <c r="D1267">
        <v>1206.3199999999997</v>
      </c>
    </row>
    <row r="1268" spans="1:4" x14ac:dyDescent="0.35">
      <c r="A1268" t="s">
        <v>46</v>
      </c>
      <c r="B1268">
        <v>2021</v>
      </c>
      <c r="C1268" t="s">
        <v>47</v>
      </c>
      <c r="D1268">
        <v>1511.53</v>
      </c>
    </row>
    <row r="1269" spans="1:4" x14ac:dyDescent="0.35">
      <c r="A1269" t="s">
        <v>46</v>
      </c>
      <c r="B1269">
        <v>2021</v>
      </c>
      <c r="C1269" t="s">
        <v>48</v>
      </c>
      <c r="D1269">
        <v>1671.49604</v>
      </c>
    </row>
    <row r="1270" spans="1:4" x14ac:dyDescent="0.35">
      <c r="A1270" t="s">
        <v>46</v>
      </c>
      <c r="B1270">
        <v>2020</v>
      </c>
      <c r="C1270" t="s">
        <v>49</v>
      </c>
      <c r="D1270">
        <v>1456</v>
      </c>
    </row>
    <row r="1271" spans="1:4" x14ac:dyDescent="0.35">
      <c r="A1271" t="s">
        <v>46</v>
      </c>
      <c r="B1271">
        <v>2020</v>
      </c>
      <c r="C1271" t="s">
        <v>50</v>
      </c>
      <c r="D1271">
        <v>706</v>
      </c>
    </row>
    <row r="1272" spans="1:4" x14ac:dyDescent="0.35">
      <c r="A1272" t="s">
        <v>46</v>
      </c>
      <c r="B1272">
        <v>2020</v>
      </c>
      <c r="C1272" t="s">
        <v>47</v>
      </c>
      <c r="D1272">
        <v>589</v>
      </c>
    </row>
    <row r="1273" spans="1:4" x14ac:dyDescent="0.35">
      <c r="A1273" t="s">
        <v>46</v>
      </c>
      <c r="B1273">
        <v>2020</v>
      </c>
      <c r="C1273" t="s">
        <v>48</v>
      </c>
      <c r="D1273">
        <v>895.14013</v>
      </c>
    </row>
    <row r="1274" spans="1:4" x14ac:dyDescent="0.35">
      <c r="A1274" t="s">
        <v>46</v>
      </c>
      <c r="B1274">
        <v>2019</v>
      </c>
      <c r="C1274" t="s">
        <v>49</v>
      </c>
      <c r="D1274">
        <v>6578</v>
      </c>
    </row>
    <row r="1275" spans="1:4" x14ac:dyDescent="0.35">
      <c r="A1275" t="s">
        <v>46</v>
      </c>
      <c r="B1275">
        <v>2019</v>
      </c>
      <c r="C1275" t="s">
        <v>50</v>
      </c>
      <c r="D1275">
        <v>6061.9999999999991</v>
      </c>
    </row>
    <row r="1276" spans="1:4" x14ac:dyDescent="0.35">
      <c r="A1276" t="s">
        <v>46</v>
      </c>
      <c r="B1276">
        <v>2019</v>
      </c>
      <c r="C1276" t="s">
        <v>47</v>
      </c>
      <c r="D1276">
        <v>5817</v>
      </c>
    </row>
    <row r="1277" spans="1:4" x14ac:dyDescent="0.35">
      <c r="A1277" t="s">
        <v>46</v>
      </c>
      <c r="B1277">
        <v>2019</v>
      </c>
      <c r="C1277" t="s">
        <v>48</v>
      </c>
      <c r="D1277">
        <v>17182.32</v>
      </c>
    </row>
    <row r="1278" spans="1:4" x14ac:dyDescent="0.35">
      <c r="A1278" t="s">
        <v>46</v>
      </c>
      <c r="B1278">
        <v>2018</v>
      </c>
      <c r="C1278" t="s">
        <v>49</v>
      </c>
      <c r="D1278">
        <v>18344</v>
      </c>
    </row>
    <row r="1279" spans="1:4" x14ac:dyDescent="0.35">
      <c r="A1279" t="s">
        <v>46</v>
      </c>
      <c r="B1279">
        <v>2018</v>
      </c>
      <c r="C1279" t="s">
        <v>50</v>
      </c>
      <c r="D1279">
        <v>24714</v>
      </c>
    </row>
    <row r="1280" spans="1:4" x14ac:dyDescent="0.35">
      <c r="A1280" t="s">
        <v>46</v>
      </c>
      <c r="B1280">
        <v>2018</v>
      </c>
      <c r="C1280" t="s">
        <v>47</v>
      </c>
      <c r="D1280">
        <v>18612</v>
      </c>
    </row>
    <row r="1281" spans="1:4" x14ac:dyDescent="0.35">
      <c r="A1281" t="s">
        <v>46</v>
      </c>
      <c r="B1281">
        <v>2018</v>
      </c>
      <c r="C1281" t="s">
        <v>48</v>
      </c>
      <c r="D1281">
        <v>32342</v>
      </c>
    </row>
    <row r="1282" spans="1:4" x14ac:dyDescent="0.35">
      <c r="A1282" t="s">
        <v>46</v>
      </c>
      <c r="B1282">
        <v>2017</v>
      </c>
      <c r="C1282" t="s">
        <v>49</v>
      </c>
      <c r="D1282">
        <v>17195</v>
      </c>
    </row>
    <row r="1283" spans="1:4" x14ac:dyDescent="0.35">
      <c r="A1283" t="s">
        <v>46</v>
      </c>
      <c r="B1283">
        <v>2017</v>
      </c>
      <c r="C1283" t="s">
        <v>50</v>
      </c>
      <c r="D1283">
        <v>34094</v>
      </c>
    </row>
    <row r="1284" spans="1:4" x14ac:dyDescent="0.35">
      <c r="A1284" t="s">
        <v>46</v>
      </c>
      <c r="B1284">
        <v>2017</v>
      </c>
      <c r="C1284" t="s">
        <v>47</v>
      </c>
      <c r="D1284">
        <v>51532</v>
      </c>
    </row>
    <row r="1285" spans="1:4" x14ac:dyDescent="0.35">
      <c r="A1285" t="s">
        <v>46</v>
      </c>
      <c r="B1285">
        <v>2017</v>
      </c>
      <c r="C1285" t="s">
        <v>48</v>
      </c>
      <c r="D1285">
        <v>50466</v>
      </c>
    </row>
    <row r="1286" spans="1:4" x14ac:dyDescent="0.35">
      <c r="A1286" t="s">
        <v>46</v>
      </c>
      <c r="B1286">
        <v>2016</v>
      </c>
      <c r="C1286" t="s">
        <v>49</v>
      </c>
      <c r="D1286">
        <v>15484</v>
      </c>
    </row>
    <row r="1287" spans="1:4" x14ac:dyDescent="0.35">
      <c r="A1287" t="s">
        <v>46</v>
      </c>
      <c r="B1287">
        <v>2016</v>
      </c>
      <c r="C1287" t="s">
        <v>50</v>
      </c>
      <c r="D1287">
        <v>15287</v>
      </c>
    </row>
    <row r="1288" spans="1:4" x14ac:dyDescent="0.35">
      <c r="A1288" t="s">
        <v>46</v>
      </c>
      <c r="B1288">
        <v>2016</v>
      </c>
      <c r="C1288" t="s">
        <v>47</v>
      </c>
      <c r="D1288">
        <v>15435.887000000001</v>
      </c>
    </row>
    <row r="1289" spans="1:4" x14ac:dyDescent="0.35">
      <c r="A1289" t="s">
        <v>46</v>
      </c>
      <c r="B1289">
        <v>2016</v>
      </c>
      <c r="C1289" t="s">
        <v>48</v>
      </c>
      <c r="D1289">
        <v>15340.999999999998</v>
      </c>
    </row>
    <row r="1290" spans="1:4" x14ac:dyDescent="0.35">
      <c r="A1290" t="s">
        <v>46</v>
      </c>
      <c r="B1290">
        <v>2015</v>
      </c>
      <c r="C1290" t="s">
        <v>49</v>
      </c>
      <c r="D1290">
        <v>15478.02</v>
      </c>
    </row>
    <row r="1291" spans="1:4" x14ac:dyDescent="0.35">
      <c r="A1291" t="s">
        <v>46</v>
      </c>
      <c r="B1291">
        <v>2015</v>
      </c>
      <c r="C1291" t="s">
        <v>50</v>
      </c>
      <c r="D1291">
        <v>15240</v>
      </c>
    </row>
    <row r="1292" spans="1:4" x14ac:dyDescent="0.35">
      <c r="A1292" t="s">
        <v>46</v>
      </c>
      <c r="B1292">
        <v>2015</v>
      </c>
      <c r="C1292" t="s">
        <v>47</v>
      </c>
      <c r="D1292">
        <v>16330</v>
      </c>
    </row>
    <row r="1293" spans="1:4" x14ac:dyDescent="0.35">
      <c r="A1293" t="s">
        <v>46</v>
      </c>
      <c r="B1293">
        <v>2015</v>
      </c>
      <c r="C1293" t="s">
        <v>48</v>
      </c>
      <c r="D1293">
        <v>16119</v>
      </c>
    </row>
    <row r="1294" spans="1:4" x14ac:dyDescent="0.35">
      <c r="A1294" t="s">
        <v>46</v>
      </c>
      <c r="B1294">
        <v>2014</v>
      </c>
      <c r="C1294" t="s">
        <v>49</v>
      </c>
      <c r="D1294">
        <v>16432</v>
      </c>
    </row>
    <row r="1295" spans="1:4" x14ac:dyDescent="0.35">
      <c r="A1295" t="s">
        <v>46</v>
      </c>
      <c r="B1295">
        <v>2014</v>
      </c>
      <c r="C1295" t="s">
        <v>50</v>
      </c>
      <c r="D1295">
        <v>16509</v>
      </c>
    </row>
    <row r="1296" spans="1:4" x14ac:dyDescent="0.35">
      <c r="A1296" t="s">
        <v>46</v>
      </c>
      <c r="B1296">
        <v>2014</v>
      </c>
      <c r="C1296" t="s">
        <v>47</v>
      </c>
      <c r="D1296">
        <v>16292</v>
      </c>
    </row>
    <row r="1297" spans="1:4" x14ac:dyDescent="0.35">
      <c r="A1297" t="s">
        <v>46</v>
      </c>
      <c r="B1297">
        <v>2014</v>
      </c>
      <c r="C1297" t="s">
        <v>48</v>
      </c>
      <c r="D1297">
        <v>7093</v>
      </c>
    </row>
    <row r="1298" spans="1:4" x14ac:dyDescent="0.35">
      <c r="A1298" t="s">
        <v>46</v>
      </c>
      <c r="B1298">
        <v>2013</v>
      </c>
      <c r="C1298" t="s">
        <v>49</v>
      </c>
      <c r="D1298">
        <v>239</v>
      </c>
    </row>
    <row r="1299" spans="1:4" x14ac:dyDescent="0.35">
      <c r="A1299" t="s">
        <v>46</v>
      </c>
      <c r="B1299">
        <v>2013</v>
      </c>
      <c r="C1299" t="s">
        <v>50</v>
      </c>
      <c r="D1299">
        <v>0</v>
      </c>
    </row>
    <row r="1300" spans="1:4" x14ac:dyDescent="0.35">
      <c r="A1300" t="s">
        <v>46</v>
      </c>
      <c r="B1300">
        <v>2013</v>
      </c>
      <c r="C1300" t="s">
        <v>47</v>
      </c>
      <c r="D1300">
        <v>0</v>
      </c>
    </row>
    <row r="1301" spans="1:4" x14ac:dyDescent="0.35">
      <c r="A1301" t="s">
        <v>46</v>
      </c>
      <c r="B1301">
        <v>2013</v>
      </c>
      <c r="C1301" t="s">
        <v>48</v>
      </c>
      <c r="D1301">
        <v>278</v>
      </c>
    </row>
    <row r="1302" spans="1:4" x14ac:dyDescent="0.35">
      <c r="A1302" t="s">
        <v>46</v>
      </c>
      <c r="B1302">
        <v>2012</v>
      </c>
      <c r="C1302" t="s">
        <v>49</v>
      </c>
      <c r="D1302">
        <v>24394</v>
      </c>
    </row>
    <row r="1303" spans="1:4" x14ac:dyDescent="0.35">
      <c r="A1303" t="s">
        <v>46</v>
      </c>
      <c r="B1303">
        <v>2012</v>
      </c>
      <c r="C1303" t="s">
        <v>50</v>
      </c>
      <c r="D1303">
        <v>12290</v>
      </c>
    </row>
    <row r="1304" spans="1:4" x14ac:dyDescent="0.35">
      <c r="A1304" t="s">
        <v>46</v>
      </c>
      <c r="B1304">
        <v>2012</v>
      </c>
      <c r="C1304" t="s">
        <v>47</v>
      </c>
      <c r="D1304">
        <v>14852.3</v>
      </c>
    </row>
    <row r="1305" spans="1:4" x14ac:dyDescent="0.35">
      <c r="A1305" t="s">
        <v>46</v>
      </c>
      <c r="B1305">
        <v>2012</v>
      </c>
      <c r="C1305" t="s">
        <v>48</v>
      </c>
      <c r="D1305">
        <v>22345.9</v>
      </c>
    </row>
    <row r="1306" spans="1:4" x14ac:dyDescent="0.35">
      <c r="A1306" t="s">
        <v>46</v>
      </c>
      <c r="B1306">
        <v>2011</v>
      </c>
      <c r="C1306" t="s">
        <v>49</v>
      </c>
      <c r="D1306">
        <v>15972.2</v>
      </c>
    </row>
    <row r="1307" spans="1:4" x14ac:dyDescent="0.35">
      <c r="A1307" t="s">
        <v>46</v>
      </c>
      <c r="B1307">
        <v>2011</v>
      </c>
      <c r="C1307" t="s">
        <v>50</v>
      </c>
      <c r="D1307">
        <v>4786.4000000000005</v>
      </c>
    </row>
    <row r="1308" spans="1:4" x14ac:dyDescent="0.35">
      <c r="A1308" t="s">
        <v>46</v>
      </c>
      <c r="B1308">
        <v>2011</v>
      </c>
      <c r="C1308" t="s">
        <v>47</v>
      </c>
      <c r="D1308">
        <v>23106.7</v>
      </c>
    </row>
    <row r="1309" spans="1:4" x14ac:dyDescent="0.35">
      <c r="A1309" t="s">
        <v>46</v>
      </c>
      <c r="B1309">
        <v>2011</v>
      </c>
      <c r="C1309" t="s">
        <v>48</v>
      </c>
      <c r="D1309">
        <v>29216.6</v>
      </c>
    </row>
    <row r="1310" spans="1:4" x14ac:dyDescent="0.35">
      <c r="A1310" t="s">
        <v>46</v>
      </c>
      <c r="B1310">
        <v>2010</v>
      </c>
      <c r="C1310" t="s">
        <v>49</v>
      </c>
      <c r="D1310">
        <v>30326</v>
      </c>
    </row>
    <row r="1311" spans="1:4" x14ac:dyDescent="0.35">
      <c r="A1311" t="s">
        <v>46</v>
      </c>
      <c r="B1311">
        <v>2010</v>
      </c>
      <c r="C1311" t="s">
        <v>50</v>
      </c>
      <c r="D1311">
        <v>22187</v>
      </c>
    </row>
    <row r="1312" spans="1:4" x14ac:dyDescent="0.35">
      <c r="A1312" t="s">
        <v>46</v>
      </c>
      <c r="B1312">
        <v>2010</v>
      </c>
      <c r="C1312" t="s">
        <v>47</v>
      </c>
      <c r="D1312">
        <v>19157</v>
      </c>
    </row>
    <row r="1313" spans="1:4" x14ac:dyDescent="0.35">
      <c r="A1313" t="s">
        <v>46</v>
      </c>
      <c r="B1313">
        <v>2010</v>
      </c>
      <c r="C1313" t="s">
        <v>48</v>
      </c>
      <c r="D1313">
        <v>10894.08</v>
      </c>
    </row>
  </sheetData>
  <sortState ref="J4:J1315">
    <sortCondition ref="J4"/>
  </sortState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8A9A-4149-4D85-80A1-0BE237C3DA42}">
  <sheetPr codeName="Sheet4"/>
  <dimension ref="E1:J71"/>
  <sheetViews>
    <sheetView tabSelected="1" workbookViewId="0">
      <selection activeCell="J2" sqref="J2"/>
    </sheetView>
  </sheetViews>
  <sheetFormatPr defaultColWidth="9.1796875" defaultRowHeight="14.5" x14ac:dyDescent="0.35"/>
  <cols>
    <col min="1" max="4" width="9.1796875" style="545"/>
    <col min="5" max="5" width="54.1796875" style="545" bestFit="1" customWidth="1"/>
    <col min="6" max="6" width="11.54296875" style="545" customWidth="1"/>
    <col min="7" max="7" width="14.81640625" style="545" customWidth="1"/>
    <col min="8" max="8" width="16.1796875" style="545" customWidth="1"/>
    <col min="9" max="9" width="9.1796875" style="545"/>
    <col min="10" max="10" width="9.1796875" style="545" customWidth="1"/>
    <col min="11" max="16384" width="9.1796875" style="545"/>
  </cols>
  <sheetData>
    <row r="1" spans="5:10" x14ac:dyDescent="0.35">
      <c r="E1" s="530"/>
      <c r="F1" s="531"/>
      <c r="G1" s="531"/>
      <c r="H1" s="531"/>
      <c r="I1" s="531"/>
      <c r="J1" s="532"/>
    </row>
    <row r="2" spans="5:10" ht="15" thickBot="1" x14ac:dyDescent="0.4">
      <c r="E2" s="533"/>
      <c r="F2" s="534"/>
      <c r="G2" s="534"/>
      <c r="H2" s="534"/>
      <c r="I2" s="534"/>
      <c r="J2" s="535"/>
    </row>
    <row r="3" spans="5:10" ht="19" thickBot="1" x14ac:dyDescent="0.5">
      <c r="E3" s="533"/>
      <c r="F3" s="534"/>
      <c r="G3" s="536" t="s">
        <v>71</v>
      </c>
      <c r="H3" s="537" t="s">
        <v>111</v>
      </c>
      <c r="I3" s="534"/>
      <c r="J3" s="535"/>
    </row>
    <row r="4" spans="5:10" ht="19" thickBot="1" x14ac:dyDescent="0.5">
      <c r="E4" s="538" t="s">
        <v>113</v>
      </c>
      <c r="F4" s="534"/>
      <c r="G4" s="546">
        <v>2024</v>
      </c>
      <c r="H4" s="547" t="s">
        <v>47</v>
      </c>
      <c r="I4" s="534"/>
      <c r="J4" s="535"/>
    </row>
    <row r="5" spans="5:10" x14ac:dyDescent="0.35">
      <c r="E5" s="533"/>
      <c r="F5" s="534"/>
      <c r="G5" s="534"/>
      <c r="H5" s="534"/>
      <c r="I5" s="534"/>
      <c r="J5" s="535"/>
    </row>
    <row r="6" spans="5:10" x14ac:dyDescent="0.35">
      <c r="E6" s="533"/>
      <c r="F6" s="534"/>
      <c r="G6" s="534"/>
      <c r="H6" s="534"/>
      <c r="I6" s="534"/>
      <c r="J6" s="535"/>
    </row>
    <row r="7" spans="5:10" x14ac:dyDescent="0.35">
      <c r="E7" s="533"/>
      <c r="F7" s="534"/>
      <c r="G7" s="534"/>
      <c r="H7" s="534"/>
      <c r="I7" s="534"/>
      <c r="J7" s="535"/>
    </row>
    <row r="8" spans="5:10" x14ac:dyDescent="0.35">
      <c r="E8" s="533"/>
      <c r="F8" s="534"/>
      <c r="G8" s="534"/>
      <c r="H8" s="534"/>
      <c r="I8" s="534"/>
      <c r="J8" s="535"/>
    </row>
    <row r="9" spans="5:10" x14ac:dyDescent="0.35">
      <c r="E9" s="533"/>
      <c r="F9" s="534"/>
      <c r="G9" s="534"/>
      <c r="H9" s="534"/>
      <c r="I9" s="534"/>
      <c r="J9" s="535"/>
    </row>
    <row r="10" spans="5:10" x14ac:dyDescent="0.35">
      <c r="E10" s="533"/>
      <c r="F10" s="534"/>
      <c r="G10" s="534"/>
      <c r="H10" s="534"/>
      <c r="I10" s="534"/>
      <c r="J10" s="535"/>
    </row>
    <row r="11" spans="5:10" x14ac:dyDescent="0.35">
      <c r="E11" s="533"/>
      <c r="F11" s="534"/>
      <c r="G11" s="534"/>
      <c r="H11" s="534"/>
      <c r="I11" s="534"/>
      <c r="J11" s="535"/>
    </row>
    <row r="12" spans="5:10" x14ac:dyDescent="0.35">
      <c r="E12" s="533"/>
      <c r="F12" s="534"/>
      <c r="G12" s="534"/>
      <c r="H12" s="534"/>
      <c r="I12" s="534"/>
      <c r="J12" s="535"/>
    </row>
    <row r="13" spans="5:10" x14ac:dyDescent="0.35">
      <c r="E13" s="533"/>
      <c r="F13" s="534"/>
      <c r="G13" s="534"/>
      <c r="H13" s="534"/>
      <c r="I13" s="534"/>
      <c r="J13" s="535"/>
    </row>
    <row r="14" spans="5:10" x14ac:dyDescent="0.35">
      <c r="E14" s="533"/>
      <c r="F14" s="534"/>
      <c r="G14" s="534"/>
      <c r="H14" s="534"/>
      <c r="I14" s="534"/>
      <c r="J14" s="535"/>
    </row>
    <row r="15" spans="5:10" x14ac:dyDescent="0.35">
      <c r="E15" s="533"/>
      <c r="F15" s="534"/>
      <c r="G15" s="534"/>
      <c r="H15" s="534"/>
      <c r="I15" s="534"/>
      <c r="J15" s="535"/>
    </row>
    <row r="16" spans="5:10" x14ac:dyDescent="0.35">
      <c r="E16" s="533"/>
      <c r="F16" s="534"/>
      <c r="G16" s="534"/>
      <c r="H16" s="534"/>
      <c r="I16" s="534"/>
      <c r="J16" s="535"/>
    </row>
    <row r="17" spans="5:10" x14ac:dyDescent="0.35">
      <c r="E17" s="533"/>
      <c r="F17" s="534"/>
      <c r="G17" s="534"/>
      <c r="H17" s="534"/>
      <c r="I17" s="534"/>
      <c r="J17" s="535"/>
    </row>
    <row r="18" spans="5:10" x14ac:dyDescent="0.35">
      <c r="E18" s="533"/>
      <c r="F18" s="534"/>
      <c r="G18" s="534"/>
      <c r="H18" s="534"/>
      <c r="I18" s="534"/>
      <c r="J18" s="535"/>
    </row>
    <row r="19" spans="5:10" x14ac:dyDescent="0.35">
      <c r="E19" s="533"/>
      <c r="F19" s="534"/>
      <c r="G19" s="534"/>
      <c r="H19" s="534"/>
      <c r="I19" s="534"/>
      <c r="J19" s="535"/>
    </row>
    <row r="20" spans="5:10" x14ac:dyDescent="0.35">
      <c r="E20" s="533"/>
      <c r="F20" s="534"/>
      <c r="G20" s="534"/>
      <c r="H20" s="534"/>
      <c r="I20" s="534"/>
      <c r="J20" s="535"/>
    </row>
    <row r="21" spans="5:10" x14ac:dyDescent="0.35">
      <c r="E21" s="533"/>
      <c r="F21" s="534"/>
      <c r="G21" s="534"/>
      <c r="H21" s="534"/>
      <c r="I21" s="534"/>
      <c r="J21" s="535"/>
    </row>
    <row r="22" spans="5:10" x14ac:dyDescent="0.35">
      <c r="E22" s="533"/>
      <c r="F22" s="534"/>
      <c r="G22" s="534"/>
      <c r="H22" s="534"/>
      <c r="I22" s="534"/>
      <c r="J22" s="535"/>
    </row>
    <row r="23" spans="5:10" x14ac:dyDescent="0.35">
      <c r="E23" s="533"/>
      <c r="F23" s="534"/>
      <c r="G23" s="534"/>
      <c r="H23" s="534"/>
      <c r="I23" s="534"/>
      <c r="J23" s="535"/>
    </row>
    <row r="24" spans="5:10" ht="15" thickBot="1" x14ac:dyDescent="0.4">
      <c r="E24" s="551"/>
      <c r="F24" s="552"/>
      <c r="G24" s="552"/>
      <c r="H24" s="552"/>
      <c r="I24" s="552"/>
      <c r="J24" s="553"/>
    </row>
    <row r="25" spans="5:10" ht="15" thickBot="1" x14ac:dyDescent="0.4">
      <c r="E25" s="556" t="s">
        <v>114</v>
      </c>
      <c r="F25" s="558" t="s">
        <v>112</v>
      </c>
      <c r="G25" s="559"/>
      <c r="H25" s="559"/>
      <c r="I25" s="559"/>
      <c r="J25" s="560"/>
    </row>
    <row r="26" spans="5:10" ht="15" thickBot="1" x14ac:dyDescent="0.4">
      <c r="E26" s="557"/>
      <c r="F26" s="554" t="str">
        <f>IF(OR($H$4="Q1",$H$4="Q2",$H$4="Q3",$H$4="Q4"),a!A$100&amp;"-"&amp;$H$4,IF($H$4="Calendar Year",a!A$100,""))</f>
        <v>2020-Q2</v>
      </c>
      <c r="G26" s="554" t="str">
        <f>IF(OR($H$4="Q1",$H$4="Q2",$H$4="Q3",$H$4="Q4"),a!B$100&amp;"-"&amp;$H$4,IF($H$4="Calendar Year",a!B$100,""))</f>
        <v>2021-Q2</v>
      </c>
      <c r="H26" s="554" t="str">
        <f>IF(OR($H$4="Q1",$H$4="Q2",$H$4="Q3",$H$4="Q4"),a!C$100&amp;"-"&amp;$H$4,IF($H$4="Calendar Year",a!C$100,""))</f>
        <v>2022-Q2</v>
      </c>
      <c r="I26" s="554" t="str">
        <f>IF(OR($H$4="Q1",$H$4="Q2",$H$4="Q3",$H$4="Q4"),a!D$100&amp;"-"&amp;$H$4,IF($H$4="Calendar Year",a!D$100,""))</f>
        <v>2023-Q2</v>
      </c>
      <c r="J26" s="555" t="str">
        <f>IF(OR($H$4="Q1",$H$4="Q2",$H$4="Q3",$H$4="Q4"),a!E$100&amp;"-"&amp;$H$4,IF($H$4="Calendar Year",a!E$100,""))</f>
        <v>2024-Q2</v>
      </c>
    </row>
    <row r="27" spans="5:10" x14ac:dyDescent="0.35">
      <c r="E27" s="539" t="s">
        <v>39</v>
      </c>
      <c r="F27" s="540">
        <f>IFERROR(SUM(IF($H$4="Q1",SUMIFS(Energy_Generated__MWh[Energy],Energy_Generated__MWh[Year],a!A$100,Energy_Generated__MWh[Quarter],"Q1",Energy_Generated__MWh[Plant],$E27),IF($H$4="Q2",SUMIFS(Energy_Generated__MWh[Energy],Energy_Generated__MWh[Year],a!A$100,Energy_Generated__MWh[Quarter],"Q2",Energy_Generated__MWh[Plant],$E27),IF($H$4="Q3",SUMIFS(Energy_Generated__MWh[Energy],Energy_Generated__MWh[Year],a!A$100,Energy_Generated__MWh[Quarter],"Q3",Energy_Generated__MWh[Plant],$E27),IF($H$4="Q4",SUMIFS(Energy_Generated__MWh[Energy],Energy_Generated__MWh[Year],a!A$100,Energy_Generated__MWh[Quarter],"Q4",Energy_Generated__MWh[Plant],$E27), IF($H$4="Calendar Year",SUMIFS(Energy_Generated__MWh[Energy],Energy_Generated__MWh[Year],a!A$100,Energy_Generated__MWh[Plant],$E32),""))))))/10^3,"")</f>
        <v>3.9923693999999998</v>
      </c>
      <c r="G27" s="540">
        <f>IFERROR(SUM(IF($H$4="Q1",SUMIFS(Energy_Generated__MWh[Energy],Energy_Generated__MWh[Year],a!B$100,Energy_Generated__MWh[Quarter],"Q1",Energy_Generated__MWh[Plant],$E27),IF($H$4="Q2",SUMIFS(Energy_Generated__MWh[Energy],Energy_Generated__MWh[Year],a!B$100,Energy_Generated__MWh[Quarter],"Q2",Energy_Generated__MWh[Plant],$E27),IF($H$4="Q3",SUMIFS(Energy_Generated__MWh[Energy],Energy_Generated__MWh[Year],a!B$100,Energy_Generated__MWh[Quarter],"Q3",Energy_Generated__MWh[Plant],$E27),IF($H$4="Q4",SUMIFS(Energy_Generated__MWh[Energy],Energy_Generated__MWh[Year],a!B$100,Energy_Generated__MWh[Quarter],"Q4",Energy_Generated__MWh[Plant],$E27), IF($H$4="Calendar Year",SUMIFS(Energy_Generated__MWh[Energy],Energy_Generated__MWh[Year],a!B$100,Energy_Generated__MWh[Plant],$E32),""))))))/10^3,"")</f>
        <v>3.574738</v>
      </c>
      <c r="H27" s="540">
        <f>IFERROR(SUM(IF($H$4="Q1",SUMIFS(Energy_Generated__MWh[Energy],Energy_Generated__MWh[Year],a!C$100,Energy_Generated__MWh[Quarter],"Q1",Energy_Generated__MWh[Plant],$E27),IF($H$4="Q2",SUMIFS(Energy_Generated__MWh[Energy],Energy_Generated__MWh[Year],a!C$100,Energy_Generated__MWh[Quarter],"Q2",Energy_Generated__MWh[Plant],$E27),IF($H$4="Q3",SUMIFS(Energy_Generated__MWh[Energy],Energy_Generated__MWh[Year],a!C$100,Energy_Generated__MWh[Quarter],"Q3",Energy_Generated__MWh[Plant],$E27),IF($H$4="Q4",SUMIFS(Energy_Generated__MWh[Energy],Energy_Generated__MWh[Year],a!C$100,Energy_Generated__MWh[Quarter],"Q4",Energy_Generated__MWh[Plant],$E27), IF($H$4="Calendar Year",SUMIFS(Energy_Generated__MWh[Energy],Energy_Generated__MWh[Year],a!C$100,Energy_Generated__MWh[Plant],$E32),""))))))/10^3,"")</f>
        <v>3.9260140000000003</v>
      </c>
      <c r="I27" s="540">
        <f>IFERROR(SUM(IF($H$4="Q1",SUMIFS(Energy_Generated__MWh[Energy],Energy_Generated__MWh[Year],a!D$100,Energy_Generated__MWh[Quarter],"Q1",Energy_Generated__MWh[Plant],$E27),IF($H$4="Q2",SUMIFS(Energy_Generated__MWh[Energy],Energy_Generated__MWh[Year],a!D$100,Energy_Generated__MWh[Quarter],"Q2",Energy_Generated__MWh[Plant],$E27),IF($H$4="Q3",SUMIFS(Energy_Generated__MWh[Energy],Energy_Generated__MWh[Year],a!D$100,Energy_Generated__MWh[Quarter],"Q3",Energy_Generated__MWh[Plant],$E27),IF($H$4="Q4",SUMIFS(Energy_Generated__MWh[Energy],Energy_Generated__MWh[Year],a!D$100,Energy_Generated__MWh[Quarter],"Q4",Energy_Generated__MWh[Plant],$E27), IF($H$4="Calendar Year",SUMIFS(Energy_Generated__MWh[Energy],Energy_Generated__MWh[Year],a!D$100,Energy_Generated__MWh[Plant],$E32),""))))))/10^3,"")</f>
        <v>3.4837479999999998</v>
      </c>
      <c r="J27" s="541">
        <f>IFERROR(SUM(IF($H$4="Q1",SUMIFS(Energy_Generated__MWh[Energy],Energy_Generated__MWh[Year],a!E$100,Energy_Generated__MWh[Quarter],"Q1",Energy_Generated__MWh[Plant],$E27),IF($H$4="Q2",SUMIFS(Energy_Generated__MWh[Energy],Energy_Generated__MWh[Year],a!E$100,Energy_Generated__MWh[Quarter],"Q2",Energy_Generated__MWh[Plant],$E27),IF($H$4="Q3",SUMIFS(Energy_Generated__MWh[Energy],Energy_Generated__MWh[Year],a!E$100,Energy_Generated__MWh[Quarter],"Q3",Energy_Generated__MWh[Plant],$E27),IF($H$4="Q4",SUMIFS(Energy_Generated__MWh[Energy],Energy_Generated__MWh[Year],a!E$100,Energy_Generated__MWh[Quarter],"Q4",Energy_Generated__MWh[Plant],$E27), IF($H$4="Calendar Year",SUMIFS(Energy_Generated__MWh[Energy],Energy_Generated__MWh[Year],a!E$100,Energy_Generated__MWh[Plant],$E32),""))))))/10^3,"")</f>
        <v>3.676758</v>
      </c>
    </row>
    <row r="28" spans="5:10" x14ac:dyDescent="0.35">
      <c r="E28" s="539" t="s">
        <v>8</v>
      </c>
      <c r="F28" s="540">
        <f>IFERROR(SUM(IF($H$4="Q1",SUMIFS(Energy_Generated__MWh[Energy],Energy_Generated__MWh[Year],a!A$100,Energy_Generated__MWh[Quarter],"Q1",Energy_Generated__MWh[Plant],$E28),IF($H$4="Q2",SUMIFS(Energy_Generated__MWh[Energy],Energy_Generated__MWh[Year],a!A$100,Energy_Generated__MWh[Quarter],"Q2",Energy_Generated__MWh[Plant],$E28),IF($H$4="Q3",SUMIFS(Energy_Generated__MWh[Energy],Energy_Generated__MWh[Year],a!A$100,Energy_Generated__MWh[Quarter],"Q3",Energy_Generated__MWh[Plant],$E28),IF($H$4="Q4",SUMIFS(Energy_Generated__MWh[Energy],Energy_Generated__MWh[Year],a!A$100,Energy_Generated__MWh[Quarter],"Q4",Energy_Generated__MWh[Plant],$E28), IF($H$4="Calendar Year",SUMIFS(Energy_Generated__MWh[Energy],Energy_Generated__MWh[Year],a!A$100,Energy_Generated__MWh[Plant],$E33),""))))))/10^3,"")</f>
        <v>0</v>
      </c>
      <c r="G28" s="540">
        <f>IFERROR(SUM(IF($H$4="Q1",SUMIFS(Energy_Generated__MWh[Energy],Energy_Generated__MWh[Year],a!B$100,Energy_Generated__MWh[Quarter],"Q1",Energy_Generated__MWh[Plant],$E28),IF($H$4="Q2",SUMIFS(Energy_Generated__MWh[Energy],Energy_Generated__MWh[Year],a!B$100,Energy_Generated__MWh[Quarter],"Q2",Energy_Generated__MWh[Plant],$E28),IF($H$4="Q3",SUMIFS(Energy_Generated__MWh[Energy],Energy_Generated__MWh[Year],a!B$100,Energy_Generated__MWh[Quarter],"Q3",Energy_Generated__MWh[Plant],$E28),IF($H$4="Q4",SUMIFS(Energy_Generated__MWh[Energy],Energy_Generated__MWh[Year],a!B$100,Energy_Generated__MWh[Quarter],"Q4",Energy_Generated__MWh[Plant],$E28), IF($H$4="Calendar Year",SUMIFS(Energy_Generated__MWh[Energy],Energy_Generated__MWh[Year],a!B$100,Energy_Generated__MWh[Plant],$E33),""))))))/10^3,"")</f>
        <v>0</v>
      </c>
      <c r="H28" s="540">
        <f>IFERROR(SUM(IF($H$4="Q1",SUMIFS(Energy_Generated__MWh[Energy],Energy_Generated__MWh[Year],a!C$100,Energy_Generated__MWh[Quarter],"Q1",Energy_Generated__MWh[Plant],$E28),IF($H$4="Q2",SUMIFS(Energy_Generated__MWh[Energy],Energy_Generated__MWh[Year],a!C$100,Energy_Generated__MWh[Quarter],"Q2",Energy_Generated__MWh[Plant],$E28),IF($H$4="Q3",SUMIFS(Energy_Generated__MWh[Energy],Energy_Generated__MWh[Year],a!C$100,Energy_Generated__MWh[Quarter],"Q3",Energy_Generated__MWh[Plant],$E28),IF($H$4="Q4",SUMIFS(Energy_Generated__MWh[Energy],Energy_Generated__MWh[Year],a!C$100,Energy_Generated__MWh[Quarter],"Q4",Energy_Generated__MWh[Plant],$E28), IF($H$4="Calendar Year",SUMIFS(Energy_Generated__MWh[Energy],Energy_Generated__MWh[Year],a!C$100,Energy_Generated__MWh[Plant],$E33),""))))))/10^3,"")</f>
        <v>0.20737516</v>
      </c>
      <c r="I28" s="540">
        <f>IFERROR(SUM(IF($H$4="Q1",SUMIFS(Energy_Generated__MWh[Energy],Energy_Generated__MWh[Year],a!D$100,Energy_Generated__MWh[Quarter],"Q1",Energy_Generated__MWh[Plant],$E28),IF($H$4="Q2",SUMIFS(Energy_Generated__MWh[Energy],Energy_Generated__MWh[Year],a!D$100,Energy_Generated__MWh[Quarter],"Q2",Energy_Generated__MWh[Plant],$E28),IF($H$4="Q3",SUMIFS(Energy_Generated__MWh[Energy],Energy_Generated__MWh[Year],a!D$100,Energy_Generated__MWh[Quarter],"Q3",Energy_Generated__MWh[Plant],$E28),IF($H$4="Q4",SUMIFS(Energy_Generated__MWh[Energy],Energy_Generated__MWh[Year],a!D$100,Energy_Generated__MWh[Quarter],"Q4",Energy_Generated__MWh[Plant],$E28), IF($H$4="Calendar Year",SUMIFS(Energy_Generated__MWh[Energy],Energy_Generated__MWh[Year],a!D$100,Energy_Generated__MWh[Plant],$E33),""))))))/10^3,"")</f>
        <v>7.266930610000002</v>
      </c>
      <c r="J28" s="541">
        <f>IFERROR(SUM(IF($H$4="Q1",SUMIFS(Energy_Generated__MWh[Energy],Energy_Generated__MWh[Year],a!E$100,Energy_Generated__MWh[Quarter],"Q1",Energy_Generated__MWh[Plant],$E28),IF($H$4="Q2",SUMIFS(Energy_Generated__MWh[Energy],Energy_Generated__MWh[Year],a!E$100,Energy_Generated__MWh[Quarter],"Q2",Energy_Generated__MWh[Plant],$E28),IF($H$4="Q3",SUMIFS(Energy_Generated__MWh[Energy],Energy_Generated__MWh[Year],a!E$100,Energy_Generated__MWh[Quarter],"Q3",Energy_Generated__MWh[Plant],$E28),IF($H$4="Q4",SUMIFS(Energy_Generated__MWh[Energy],Energy_Generated__MWh[Year],a!E$100,Energy_Generated__MWh[Quarter],"Q4",Energy_Generated__MWh[Plant],$E28), IF($H$4="Calendar Year",SUMIFS(Energy_Generated__MWh[Energy],Energy_Generated__MWh[Year],a!E$100,Energy_Generated__MWh[Plant],$E33),""))))))/10^3,"")</f>
        <v>45.115442784216569</v>
      </c>
    </row>
    <row r="29" spans="5:10" x14ac:dyDescent="0.35">
      <c r="E29" s="539" t="s">
        <v>7</v>
      </c>
      <c r="F29" s="540">
        <f>IFERROR(SUM(IF($H$4="Q1",SUMIFS(Energy_Generated__MWh[Energy],Energy_Generated__MWh[Year],a!A$100,Energy_Generated__MWh[Quarter],"Q1",Energy_Generated__MWh[Plant],$E29),IF($H$4="Q2",SUMIFS(Energy_Generated__MWh[Energy],Energy_Generated__MWh[Year],a!A$100,Energy_Generated__MWh[Quarter],"Q2",Energy_Generated__MWh[Plant],$E29),IF($H$4="Q3",SUMIFS(Energy_Generated__MWh[Energy],Energy_Generated__MWh[Year],a!A$100,Energy_Generated__MWh[Quarter],"Q3",Energy_Generated__MWh[Plant],$E29),IF($H$4="Q4",SUMIFS(Energy_Generated__MWh[Energy],Energy_Generated__MWh[Year],a!A$100,Energy_Generated__MWh[Quarter],"Q4",Energy_Generated__MWh[Plant],$E29), IF($H$4="Calendar Year",SUMIFS(Energy_Generated__MWh[Energy],Energy_Generated__MWh[Year],a!A$100,Energy_Generated__MWh[Plant],$E34),""))))))/10^3,"")</f>
        <v>4.8306718266274994E-2</v>
      </c>
      <c r="G29" s="540">
        <f>IFERROR(SUM(IF($H$4="Q1",SUMIFS(Energy_Generated__MWh[Energy],Energy_Generated__MWh[Year],a!B$100,Energy_Generated__MWh[Quarter],"Q1",Energy_Generated__MWh[Plant],$E29),IF($H$4="Q2",SUMIFS(Energy_Generated__MWh[Energy],Energy_Generated__MWh[Year],a!B$100,Energy_Generated__MWh[Quarter],"Q2",Energy_Generated__MWh[Plant],$E29),IF($H$4="Q3",SUMIFS(Energy_Generated__MWh[Energy],Energy_Generated__MWh[Year],a!B$100,Energy_Generated__MWh[Quarter],"Q3",Energy_Generated__MWh[Plant],$E29),IF($H$4="Q4",SUMIFS(Energy_Generated__MWh[Energy],Energy_Generated__MWh[Year],a!B$100,Energy_Generated__MWh[Quarter],"Q4",Energy_Generated__MWh[Plant],$E29), IF($H$4="Calendar Year",SUMIFS(Energy_Generated__MWh[Energy],Energy_Generated__MWh[Year],a!B$100,Energy_Generated__MWh[Plant],$E34),""))))))/10^3,"")</f>
        <v>0.10481310000000001</v>
      </c>
      <c r="H29" s="540">
        <f>IFERROR(SUM(IF($H$4="Q1",SUMIFS(Energy_Generated__MWh[Energy],Energy_Generated__MWh[Year],a!C$100,Energy_Generated__MWh[Quarter],"Q1",Energy_Generated__MWh[Plant],$E29),IF($H$4="Q2",SUMIFS(Energy_Generated__MWh[Energy],Energy_Generated__MWh[Year],a!C$100,Energy_Generated__MWh[Quarter],"Q2",Energy_Generated__MWh[Plant],$E29),IF($H$4="Q3",SUMIFS(Energy_Generated__MWh[Energy],Energy_Generated__MWh[Year],a!C$100,Energy_Generated__MWh[Quarter],"Q3",Energy_Generated__MWh[Plant],$E29),IF($H$4="Q4",SUMIFS(Energy_Generated__MWh[Energy],Energy_Generated__MWh[Year],a!C$100,Energy_Generated__MWh[Quarter],"Q4",Energy_Generated__MWh[Plant],$E29), IF($H$4="Calendar Year",SUMIFS(Energy_Generated__MWh[Energy],Energy_Generated__MWh[Year],a!C$100,Energy_Generated__MWh[Plant],$E34),""))))))/10^3,"")</f>
        <v>8.2910993499999996</v>
      </c>
      <c r="I29" s="540">
        <f>IFERROR(SUM(IF($H$4="Q1",SUMIFS(Energy_Generated__MWh[Energy],Energy_Generated__MWh[Year],a!D$100,Energy_Generated__MWh[Quarter],"Q1",Energy_Generated__MWh[Plant],$E29),IF($H$4="Q2",SUMIFS(Energy_Generated__MWh[Energy],Energy_Generated__MWh[Year],a!D$100,Energy_Generated__MWh[Quarter],"Q2",Energy_Generated__MWh[Plant],$E29),IF($H$4="Q3",SUMIFS(Energy_Generated__MWh[Energy],Energy_Generated__MWh[Year],a!D$100,Energy_Generated__MWh[Quarter],"Q3",Energy_Generated__MWh[Plant],$E29),IF($H$4="Q4",SUMIFS(Energy_Generated__MWh[Energy],Energy_Generated__MWh[Year],a!D$100,Energy_Generated__MWh[Quarter],"Q4",Energy_Generated__MWh[Plant],$E29), IF($H$4="Calendar Year",SUMIFS(Energy_Generated__MWh[Energy],Energy_Generated__MWh[Year],a!D$100,Energy_Generated__MWh[Plant],$E34),""))))))/10^3,"")</f>
        <v>7.1464403500000007</v>
      </c>
      <c r="J29" s="541">
        <f>IFERROR(SUM(IF($H$4="Q1",SUMIFS(Energy_Generated__MWh[Energy],Energy_Generated__MWh[Year],a!E$100,Energy_Generated__MWh[Quarter],"Q1",Energy_Generated__MWh[Plant],$E29),IF($H$4="Q2",SUMIFS(Energy_Generated__MWh[Energy],Energy_Generated__MWh[Year],a!E$100,Energy_Generated__MWh[Quarter],"Q2",Energy_Generated__MWh[Plant],$E29),IF($H$4="Q3",SUMIFS(Energy_Generated__MWh[Energy],Energy_Generated__MWh[Year],a!E$100,Energy_Generated__MWh[Quarter],"Q3",Energy_Generated__MWh[Plant],$E29),IF($H$4="Q4",SUMIFS(Energy_Generated__MWh[Energy],Energy_Generated__MWh[Year],a!E$100,Energy_Generated__MWh[Quarter],"Q4",Energy_Generated__MWh[Plant],$E29), IF($H$4="Calendar Year",SUMIFS(Energy_Generated__MWh[Energy],Energy_Generated__MWh[Year],a!E$100,Energy_Generated__MWh[Plant],$E34),""))))))/10^3,"")</f>
        <v>43.679594457088868</v>
      </c>
    </row>
    <row r="30" spans="5:10" x14ac:dyDescent="0.35">
      <c r="E30" s="539" t="s">
        <v>18</v>
      </c>
      <c r="F30" s="540">
        <f>IFERROR(SUM(IF($H$4="Q1",SUMIFS(Energy_Generated__MWh[Energy],Energy_Generated__MWh[Year],a!A$100,Energy_Generated__MWh[Quarter],"Q1",Energy_Generated__MWh[Plant],$E30),IF($H$4="Q2",SUMIFS(Energy_Generated__MWh[Energy],Energy_Generated__MWh[Year],a!A$100,Energy_Generated__MWh[Quarter],"Q2",Energy_Generated__MWh[Plant],$E30),IF($H$4="Q3",SUMIFS(Energy_Generated__MWh[Energy],Energy_Generated__MWh[Year],a!A$100,Energy_Generated__MWh[Quarter],"Q3",Energy_Generated__MWh[Plant],$E30),IF($H$4="Q4",SUMIFS(Energy_Generated__MWh[Energy],Energy_Generated__MWh[Year],a!A$100,Energy_Generated__MWh[Quarter],"Q4",Energy_Generated__MWh[Plant],$E30), IF($H$4="Calendar Year",SUMIFS(Energy_Generated__MWh[Energy],Energy_Generated__MWh[Year],a!A$100,Energy_Generated__MWh[Plant],$E35),""))))))/10^3,"")</f>
        <v>25.25665</v>
      </c>
      <c r="G30" s="540">
        <f>IFERROR(SUM(IF($H$4="Q1",SUMIFS(Energy_Generated__MWh[Energy],Energy_Generated__MWh[Year],a!B$100,Energy_Generated__MWh[Quarter],"Q1",Energy_Generated__MWh[Plant],$E30),IF($H$4="Q2",SUMIFS(Energy_Generated__MWh[Energy],Energy_Generated__MWh[Year],a!B$100,Energy_Generated__MWh[Quarter],"Q2",Energy_Generated__MWh[Plant],$E30),IF($H$4="Q3",SUMIFS(Energy_Generated__MWh[Energy],Energy_Generated__MWh[Year],a!B$100,Energy_Generated__MWh[Quarter],"Q3",Energy_Generated__MWh[Plant],$E30),IF($H$4="Q4",SUMIFS(Energy_Generated__MWh[Energy],Energy_Generated__MWh[Year],a!B$100,Energy_Generated__MWh[Quarter],"Q4",Energy_Generated__MWh[Plant],$E30), IF($H$4="Calendar Year",SUMIFS(Energy_Generated__MWh[Energy],Energy_Generated__MWh[Year],a!B$100,Energy_Generated__MWh[Plant],$E35),""))))))/10^3,"")</f>
        <v>25.734781000000002</v>
      </c>
      <c r="H30" s="540">
        <f>IFERROR(SUM(IF($H$4="Q1",SUMIFS(Energy_Generated__MWh[Energy],Energy_Generated__MWh[Year],a!C$100,Energy_Generated__MWh[Quarter],"Q1",Energy_Generated__MWh[Plant],$E30),IF($H$4="Q2",SUMIFS(Energy_Generated__MWh[Energy],Energy_Generated__MWh[Year],a!C$100,Energy_Generated__MWh[Quarter],"Q2",Energy_Generated__MWh[Plant],$E30),IF($H$4="Q3",SUMIFS(Energy_Generated__MWh[Energy],Energy_Generated__MWh[Year],a!C$100,Energy_Generated__MWh[Quarter],"Q3",Energy_Generated__MWh[Plant],$E30),IF($H$4="Q4",SUMIFS(Energy_Generated__MWh[Energy],Energy_Generated__MWh[Year],a!C$100,Energy_Generated__MWh[Quarter],"Q4",Energy_Generated__MWh[Plant],$E30), IF($H$4="Calendar Year",SUMIFS(Energy_Generated__MWh[Energy],Energy_Generated__MWh[Year],a!C$100,Energy_Generated__MWh[Plant],$E35),""))))))/10^3,"")</f>
        <v>20.956976999999998</v>
      </c>
      <c r="I30" s="540">
        <f>IFERROR(SUM(IF($H$4="Q1",SUMIFS(Energy_Generated__MWh[Energy],Energy_Generated__MWh[Year],a!D$100,Energy_Generated__MWh[Quarter],"Q1",Energy_Generated__MWh[Plant],$E30),IF($H$4="Q2",SUMIFS(Energy_Generated__MWh[Energy],Energy_Generated__MWh[Year],a!D$100,Energy_Generated__MWh[Quarter],"Q2",Energy_Generated__MWh[Plant],$E30),IF($H$4="Q3",SUMIFS(Energy_Generated__MWh[Energy],Energy_Generated__MWh[Year],a!D$100,Energy_Generated__MWh[Quarter],"Q3",Energy_Generated__MWh[Plant],$E30),IF($H$4="Q4",SUMIFS(Energy_Generated__MWh[Energy],Energy_Generated__MWh[Year],a!D$100,Energy_Generated__MWh[Quarter],"Q4",Energy_Generated__MWh[Plant],$E30), IF($H$4="Calendar Year",SUMIFS(Energy_Generated__MWh[Energy],Energy_Generated__MWh[Year],a!D$100,Energy_Generated__MWh[Plant],$E35),""))))))/10^3,"")</f>
        <v>35.004637000000017</v>
      </c>
      <c r="J30" s="541">
        <f>IFERROR(SUM(IF($H$4="Q1",SUMIFS(Energy_Generated__MWh[Energy],Energy_Generated__MWh[Year],a!E$100,Energy_Generated__MWh[Quarter],"Q1",Energy_Generated__MWh[Plant],$E30),IF($H$4="Q2",SUMIFS(Energy_Generated__MWh[Energy],Energy_Generated__MWh[Year],a!E$100,Energy_Generated__MWh[Quarter],"Q2",Energy_Generated__MWh[Plant],$E30),IF($H$4="Q3",SUMIFS(Energy_Generated__MWh[Energy],Energy_Generated__MWh[Year],a!E$100,Energy_Generated__MWh[Quarter],"Q3",Energy_Generated__MWh[Plant],$E30),IF($H$4="Q4",SUMIFS(Energy_Generated__MWh[Energy],Energy_Generated__MWh[Year],a!E$100,Energy_Generated__MWh[Quarter],"Q4",Energy_Generated__MWh[Plant],$E30), IF($H$4="Calendar Year",SUMIFS(Energy_Generated__MWh[Energy],Energy_Generated__MWh[Year],a!E$100,Energy_Generated__MWh[Plant],$E35),""))))))/10^3,"")</f>
        <v>27.136848000000001</v>
      </c>
    </row>
    <row r="31" spans="5:10" x14ac:dyDescent="0.35">
      <c r="E31" s="539" t="s">
        <v>4</v>
      </c>
      <c r="F31" s="540">
        <f>IFERROR(SUM(IF($H$4="Q1",SUMIFS(Energy_Generated__MWh[Energy],Energy_Generated__MWh[Year],a!A$100,Energy_Generated__MWh[Quarter],"Q1",Energy_Generated__MWh[Plant],$E31),IF($H$4="Q2",SUMIFS(Energy_Generated__MWh[Energy],Energy_Generated__MWh[Year],a!A$100,Energy_Generated__MWh[Quarter],"Q2",Energy_Generated__MWh[Plant],$E31),IF($H$4="Q3",SUMIFS(Energy_Generated__MWh[Energy],Energy_Generated__MWh[Year],a!A$100,Energy_Generated__MWh[Quarter],"Q3",Energy_Generated__MWh[Plant],$E31),IF($H$4="Q4",SUMIFS(Energy_Generated__MWh[Energy],Energy_Generated__MWh[Year],a!A$100,Energy_Generated__MWh[Quarter],"Q4",Energy_Generated__MWh[Plant],$E31), IF($H$4="Calendar Year",SUMIFS(Energy_Generated__MWh[Energy],Energy_Generated__MWh[Year],a!A$100,Energy_Generated__MWh[Plant],$E36),""))))))/10^3,"")</f>
        <v>288.38600000000008</v>
      </c>
      <c r="G31" s="540">
        <f>IFERROR(SUM(IF($H$4="Q1",SUMIFS(Energy_Generated__MWh[Energy],Energy_Generated__MWh[Year],a!B$100,Energy_Generated__MWh[Quarter],"Q1",Energy_Generated__MWh[Plant],$E31),IF($H$4="Q2",SUMIFS(Energy_Generated__MWh[Energy],Energy_Generated__MWh[Year],a!B$100,Energy_Generated__MWh[Quarter],"Q2",Energy_Generated__MWh[Plant],$E31),IF($H$4="Q3",SUMIFS(Energy_Generated__MWh[Energy],Energy_Generated__MWh[Year],a!B$100,Energy_Generated__MWh[Quarter],"Q3",Energy_Generated__MWh[Plant],$E31),IF($H$4="Q4",SUMIFS(Energy_Generated__MWh[Energy],Energy_Generated__MWh[Year],a!B$100,Energy_Generated__MWh[Quarter],"Q4",Energy_Generated__MWh[Plant],$E31), IF($H$4="Calendar Year",SUMIFS(Energy_Generated__MWh[Energy],Energy_Generated__MWh[Year],a!B$100,Energy_Generated__MWh[Plant],$E36),""))))))/10^3,"")</f>
        <v>132.97800000000001</v>
      </c>
      <c r="H31" s="540">
        <f>IFERROR(SUM(IF($H$4="Q1",SUMIFS(Energy_Generated__MWh[Energy],Energy_Generated__MWh[Year],a!C$100,Energy_Generated__MWh[Quarter],"Q1",Energy_Generated__MWh[Plant],$E31),IF($H$4="Q2",SUMIFS(Energy_Generated__MWh[Energy],Energy_Generated__MWh[Year],a!C$100,Energy_Generated__MWh[Quarter],"Q2",Energy_Generated__MWh[Plant],$E31),IF($H$4="Q3",SUMIFS(Energy_Generated__MWh[Energy],Energy_Generated__MWh[Year],a!C$100,Energy_Generated__MWh[Quarter],"Q3",Energy_Generated__MWh[Plant],$E31),IF($H$4="Q4",SUMIFS(Energy_Generated__MWh[Energy],Energy_Generated__MWh[Year],a!C$100,Energy_Generated__MWh[Quarter],"Q4",Energy_Generated__MWh[Plant],$E31), IF($H$4="Calendar Year",SUMIFS(Energy_Generated__MWh[Energy],Energy_Generated__MWh[Year],a!C$100,Energy_Generated__MWh[Plant],$E36),""))))))/10^3,"")</f>
        <v>355.12599999999992</v>
      </c>
      <c r="I31" s="540">
        <f>IFERROR(SUM(IF($H$4="Q1",SUMIFS(Energy_Generated__MWh[Energy],Energy_Generated__MWh[Year],a!D$100,Energy_Generated__MWh[Quarter],"Q1",Energy_Generated__MWh[Plant],$E31),IF($H$4="Q2",SUMIFS(Energy_Generated__MWh[Energy],Energy_Generated__MWh[Year],a!D$100,Energy_Generated__MWh[Quarter],"Q2",Energy_Generated__MWh[Plant],$E31),IF($H$4="Q3",SUMIFS(Energy_Generated__MWh[Energy],Energy_Generated__MWh[Year],a!D$100,Energy_Generated__MWh[Quarter],"Q3",Energy_Generated__MWh[Plant],$E31),IF($H$4="Q4",SUMIFS(Energy_Generated__MWh[Energy],Energy_Generated__MWh[Year],a!D$100,Energy_Generated__MWh[Quarter],"Q4",Energy_Generated__MWh[Plant],$E31), IF($H$4="Calendar Year",SUMIFS(Energy_Generated__MWh[Energy],Energy_Generated__MWh[Year],a!D$100,Energy_Generated__MWh[Plant],$E36),""))))))/10^3,"")</f>
        <v>338.03720999999899</v>
      </c>
      <c r="J31" s="541">
        <f>IFERROR(SUM(IF($H$4="Q1",SUMIFS(Energy_Generated__MWh[Energy],Energy_Generated__MWh[Year],a!E$100,Energy_Generated__MWh[Quarter],"Q1",Energy_Generated__MWh[Plant],$E31),IF($H$4="Q2",SUMIFS(Energy_Generated__MWh[Energy],Energy_Generated__MWh[Year],a!E$100,Energy_Generated__MWh[Quarter],"Q2",Energy_Generated__MWh[Plant],$E31),IF($H$4="Q3",SUMIFS(Energy_Generated__MWh[Energy],Energy_Generated__MWh[Year],a!E$100,Energy_Generated__MWh[Quarter],"Q3",Energy_Generated__MWh[Plant],$E31),IF($H$4="Q4",SUMIFS(Energy_Generated__MWh[Energy],Energy_Generated__MWh[Year],a!E$100,Energy_Generated__MWh[Quarter],"Q4",Energy_Generated__MWh[Plant],$E31), IF($H$4="Calendar Year",SUMIFS(Energy_Generated__MWh[Energy],Energy_Generated__MWh[Year],a!E$100,Energy_Generated__MWh[Plant],$E36),""))))))/10^3,"")</f>
        <v>354.88856299999998</v>
      </c>
    </row>
    <row r="32" spans="5:10" x14ac:dyDescent="0.35">
      <c r="E32" s="539" t="s">
        <v>19</v>
      </c>
      <c r="F32" s="540">
        <f>IFERROR(SUM(IF($H$4="Q1",SUMIFS(Energy_Generated__MWh[Energy],Energy_Generated__MWh[Year],a!A$100,Energy_Generated__MWh[Quarter],"Q1",Energy_Generated__MWh[Plant],$E32),IF($H$4="Q2",SUMIFS(Energy_Generated__MWh[Energy],Energy_Generated__MWh[Year],a!A$100,Energy_Generated__MWh[Quarter],"Q2",Energy_Generated__MWh[Plant],$E32),IF($H$4="Q3",SUMIFS(Energy_Generated__MWh[Energy],Energy_Generated__MWh[Year],a!A$100,Energy_Generated__MWh[Quarter],"Q3",Energy_Generated__MWh[Plant],$E32),IF($H$4="Q4",SUMIFS(Energy_Generated__MWh[Energy],Energy_Generated__MWh[Year],a!A$100,Energy_Generated__MWh[Quarter],"Q4",Energy_Generated__MWh[Plant],$E32), IF($H$4="Calendar Year",SUMIFS(Energy_Generated__MWh[Energy],Energy_Generated__MWh[Year],a!A$100,Energy_Generated__MWh[Plant],$E37),""))))))/10^3,"")</f>
        <v>3.1510128955555485</v>
      </c>
      <c r="G32" s="540">
        <f>IFERROR(SUM(IF($H$4="Q1",SUMIFS(Energy_Generated__MWh[Energy],Energy_Generated__MWh[Year],a!B$100,Energy_Generated__MWh[Quarter],"Q1",Energy_Generated__MWh[Plant],$E32),IF($H$4="Q2",SUMIFS(Energy_Generated__MWh[Energy],Energy_Generated__MWh[Year],a!B$100,Energy_Generated__MWh[Quarter],"Q2",Energy_Generated__MWh[Plant],$E32),IF($H$4="Q3",SUMIFS(Energy_Generated__MWh[Energy],Energy_Generated__MWh[Year],a!B$100,Energy_Generated__MWh[Quarter],"Q3",Energy_Generated__MWh[Plant],$E32),IF($H$4="Q4",SUMIFS(Energy_Generated__MWh[Energy],Energy_Generated__MWh[Year],a!B$100,Energy_Generated__MWh[Quarter],"Q4",Energy_Generated__MWh[Plant],$E32), IF($H$4="Calendar Year",SUMIFS(Energy_Generated__MWh[Energy],Energy_Generated__MWh[Year],a!B$100,Energy_Generated__MWh[Plant],$E37),""))))))/10^3,"")</f>
        <v>3.3503953199999996</v>
      </c>
      <c r="H32" s="540">
        <f>IFERROR(SUM(IF($H$4="Q1",SUMIFS(Energy_Generated__MWh[Energy],Energy_Generated__MWh[Year],a!C$100,Energy_Generated__MWh[Quarter],"Q1",Energy_Generated__MWh[Plant],$E32),IF($H$4="Q2",SUMIFS(Energy_Generated__MWh[Energy],Energy_Generated__MWh[Year],a!C$100,Energy_Generated__MWh[Quarter],"Q2",Energy_Generated__MWh[Plant],$E32),IF($H$4="Q3",SUMIFS(Energy_Generated__MWh[Energy],Energy_Generated__MWh[Year],a!C$100,Energy_Generated__MWh[Quarter],"Q3",Energy_Generated__MWh[Plant],$E32),IF($H$4="Q4",SUMIFS(Energy_Generated__MWh[Energy],Energy_Generated__MWh[Year],a!C$100,Energy_Generated__MWh[Quarter],"Q4",Energy_Generated__MWh[Plant],$E32), IF($H$4="Calendar Year",SUMIFS(Energy_Generated__MWh[Energy],Energy_Generated__MWh[Year],a!C$100,Energy_Generated__MWh[Plant],$E37),""))))))/10^3,"")</f>
        <v>6.1796999627777778</v>
      </c>
      <c r="I32" s="540">
        <f>IFERROR(SUM(IF($H$4="Q1",SUMIFS(Energy_Generated__MWh[Energy],Energy_Generated__MWh[Year],a!D$100,Energy_Generated__MWh[Quarter],"Q1",Energy_Generated__MWh[Plant],$E32),IF($H$4="Q2",SUMIFS(Energy_Generated__MWh[Energy],Energy_Generated__MWh[Year],a!D$100,Energy_Generated__MWh[Quarter],"Q2",Energy_Generated__MWh[Plant],$E32),IF($H$4="Q3",SUMIFS(Energy_Generated__MWh[Energy],Energy_Generated__MWh[Year],a!D$100,Energy_Generated__MWh[Quarter],"Q3",Energy_Generated__MWh[Plant],$E32),IF($H$4="Q4",SUMIFS(Energy_Generated__MWh[Energy],Energy_Generated__MWh[Year],a!D$100,Energy_Generated__MWh[Quarter],"Q4",Energy_Generated__MWh[Plant],$E32), IF($H$4="Calendar Year",SUMIFS(Energy_Generated__MWh[Energy],Energy_Generated__MWh[Year],a!D$100,Energy_Generated__MWh[Plant],$E37),""))))))/10^3,"")</f>
        <v>7.4285122283333322</v>
      </c>
      <c r="J32" s="541">
        <f>IFERROR(SUM(IF($H$4="Q1",SUMIFS(Energy_Generated__MWh[Energy],Energy_Generated__MWh[Year],a!E$100,Energy_Generated__MWh[Quarter],"Q1",Energy_Generated__MWh[Plant],$E32),IF($H$4="Q2",SUMIFS(Energy_Generated__MWh[Energy],Energy_Generated__MWh[Year],a!E$100,Energy_Generated__MWh[Quarter],"Q2",Energy_Generated__MWh[Plant],$E32),IF($H$4="Q3",SUMIFS(Energy_Generated__MWh[Energy],Energy_Generated__MWh[Year],a!E$100,Energy_Generated__MWh[Quarter],"Q3",Energy_Generated__MWh[Plant],$E32),IF($H$4="Q4",SUMIFS(Energy_Generated__MWh[Energy],Energy_Generated__MWh[Year],a!E$100,Energy_Generated__MWh[Quarter],"Q4",Energy_Generated__MWh[Plant],$E32), IF($H$4="Calendar Year",SUMIFS(Energy_Generated__MWh[Energy],Energy_Generated__MWh[Year],a!E$100,Energy_Generated__MWh[Plant],$E37),""))))))/10^3,"")</f>
        <v>5.8437045969444394</v>
      </c>
    </row>
    <row r="33" spans="5:10" x14ac:dyDescent="0.35">
      <c r="E33" s="539" t="s">
        <v>46</v>
      </c>
      <c r="F33" s="540">
        <f>IFERROR(SUM(IF($H$4="Q1",SUMIFS(Energy_Generated__MWh[Energy],Energy_Generated__MWh[Year],a!A$100,Energy_Generated__MWh[Quarter],"Q1",Energy_Generated__MWh[Plant],$E33),IF($H$4="Q2",SUMIFS(Energy_Generated__MWh[Energy],Energy_Generated__MWh[Year],a!A$100,Energy_Generated__MWh[Quarter],"Q2",Energy_Generated__MWh[Plant],$E33),IF($H$4="Q3",SUMIFS(Energy_Generated__MWh[Energy],Energy_Generated__MWh[Year],a!A$100,Energy_Generated__MWh[Quarter],"Q3",Energy_Generated__MWh[Plant],$E33),IF($H$4="Q4",SUMIFS(Energy_Generated__MWh[Energy],Energy_Generated__MWh[Year],a!A$100,Energy_Generated__MWh[Quarter],"Q4",Energy_Generated__MWh[Plant],$E33), IF($H$4="Calendar Year",SUMIFS(Energy_Generated__MWh[Energy],Energy_Generated__MWh[Year],a!A$100,Energy_Generated__MWh[Plant],$E38),""))))))/10^3,"")</f>
        <v>0.58899999999999997</v>
      </c>
      <c r="G33" s="540">
        <f>IFERROR(SUM(IF($H$4="Q1",SUMIFS(Energy_Generated__MWh[Energy],Energy_Generated__MWh[Year],a!B$100,Energy_Generated__MWh[Quarter],"Q1",Energy_Generated__MWh[Plant],$E33),IF($H$4="Q2",SUMIFS(Energy_Generated__MWh[Energy],Energy_Generated__MWh[Year],a!B$100,Energy_Generated__MWh[Quarter],"Q2",Energy_Generated__MWh[Plant],$E33),IF($H$4="Q3",SUMIFS(Energy_Generated__MWh[Energy],Energy_Generated__MWh[Year],a!B$100,Energy_Generated__MWh[Quarter],"Q3",Energy_Generated__MWh[Plant],$E33),IF($H$4="Q4",SUMIFS(Energy_Generated__MWh[Energy],Energy_Generated__MWh[Year],a!B$100,Energy_Generated__MWh[Quarter],"Q4",Energy_Generated__MWh[Plant],$E33), IF($H$4="Calendar Year",SUMIFS(Energy_Generated__MWh[Energy],Energy_Generated__MWh[Year],a!B$100,Energy_Generated__MWh[Plant],$E38),""))))))/10^3,"")</f>
        <v>1.51153</v>
      </c>
      <c r="H33" s="540">
        <f>IFERROR(SUM(IF($H$4="Q1",SUMIFS(Energy_Generated__MWh[Energy],Energy_Generated__MWh[Year],a!C$100,Energy_Generated__MWh[Quarter],"Q1",Energy_Generated__MWh[Plant],$E33),IF($H$4="Q2",SUMIFS(Energy_Generated__MWh[Energy],Energy_Generated__MWh[Year],a!C$100,Energy_Generated__MWh[Quarter],"Q2",Energy_Generated__MWh[Plant],$E33),IF($H$4="Q3",SUMIFS(Energy_Generated__MWh[Energy],Energy_Generated__MWh[Year],a!C$100,Energy_Generated__MWh[Quarter],"Q3",Energy_Generated__MWh[Plant],$E33),IF($H$4="Q4",SUMIFS(Energy_Generated__MWh[Energy],Energy_Generated__MWh[Year],a!C$100,Energy_Generated__MWh[Quarter],"Q4",Energy_Generated__MWh[Plant],$E33), IF($H$4="Calendar Year",SUMIFS(Energy_Generated__MWh[Energy],Energy_Generated__MWh[Year],a!C$100,Energy_Generated__MWh[Plant],$E38),""))))))/10^3,"")</f>
        <v>4.2471699999999997</v>
      </c>
      <c r="I33" s="540">
        <f>IFERROR(SUM(IF($H$4="Q1",SUMIFS(Energy_Generated__MWh[Energy],Energy_Generated__MWh[Year],a!D$100,Energy_Generated__MWh[Quarter],"Q1",Energy_Generated__MWh[Plant],$E33),IF($H$4="Q2",SUMIFS(Energy_Generated__MWh[Energy],Energy_Generated__MWh[Year],a!D$100,Energy_Generated__MWh[Quarter],"Q2",Energy_Generated__MWh[Plant],$E33),IF($H$4="Q3",SUMIFS(Energy_Generated__MWh[Energy],Energy_Generated__MWh[Year],a!D$100,Energy_Generated__MWh[Quarter],"Q3",Energy_Generated__MWh[Plant],$E33),IF($H$4="Q4",SUMIFS(Energy_Generated__MWh[Energy],Energy_Generated__MWh[Year],a!D$100,Energy_Generated__MWh[Quarter],"Q4",Energy_Generated__MWh[Plant],$E33), IF($H$4="Calendar Year",SUMIFS(Energy_Generated__MWh[Energy],Energy_Generated__MWh[Year],a!D$100,Energy_Generated__MWh[Plant],$E38),""))))))/10^3,"")</f>
        <v>0</v>
      </c>
      <c r="J33" s="541">
        <f>IFERROR(SUM(IF($H$4="Q1",SUMIFS(Energy_Generated__MWh[Energy],Energy_Generated__MWh[Year],a!E$100,Energy_Generated__MWh[Quarter],"Q1",Energy_Generated__MWh[Plant],$E33),IF($H$4="Q2",SUMIFS(Energy_Generated__MWh[Energy],Energy_Generated__MWh[Year],a!E$100,Energy_Generated__MWh[Quarter],"Q2",Energy_Generated__MWh[Plant],$E33),IF($H$4="Q3",SUMIFS(Energy_Generated__MWh[Energy],Energy_Generated__MWh[Year],a!E$100,Energy_Generated__MWh[Quarter],"Q3",Energy_Generated__MWh[Plant],$E33),IF($H$4="Q4",SUMIFS(Energy_Generated__MWh[Energy],Energy_Generated__MWh[Year],a!E$100,Energy_Generated__MWh[Quarter],"Q4",Energy_Generated__MWh[Plant],$E33), IF($H$4="Calendar Year",SUMIFS(Energy_Generated__MWh[Energy],Energy_Generated__MWh[Year],a!E$100,Energy_Generated__MWh[Plant],$E38),""))))))/10^3,"")</f>
        <v>0</v>
      </c>
    </row>
    <row r="34" spans="5:10" x14ac:dyDescent="0.35">
      <c r="E34" s="539" t="s">
        <v>21</v>
      </c>
      <c r="F34" s="540">
        <f>IFERROR(SUM(IF($H$4="Q1",SUMIFS(Energy_Generated__MWh[Energy],Energy_Generated__MWh[Year],a!A$100,Energy_Generated__MWh[Quarter],"Q1",Energy_Generated__MWh[Plant],$E34),IF($H$4="Q2",SUMIFS(Energy_Generated__MWh[Energy],Energy_Generated__MWh[Year],a!A$100,Energy_Generated__MWh[Quarter],"Q2",Energy_Generated__MWh[Plant],$E34),IF($H$4="Q3",SUMIFS(Energy_Generated__MWh[Energy],Energy_Generated__MWh[Year],a!A$100,Energy_Generated__MWh[Quarter],"Q3",Energy_Generated__MWh[Plant],$E34),IF($H$4="Q4",SUMIFS(Energy_Generated__MWh[Energy],Energy_Generated__MWh[Year],a!A$100,Energy_Generated__MWh[Quarter],"Q4",Energy_Generated__MWh[Plant],$E34), IF($H$4="Calendar Year",SUMIFS(Energy_Generated__MWh[Energy],Energy_Generated__MWh[Year],a!A$100,Energy_Generated__MWh[Plant],$E39),""))))))/10^3,"")</f>
        <v>6.5507499999999999</v>
      </c>
      <c r="G34" s="540">
        <f>IFERROR(SUM(IF($H$4="Q1",SUMIFS(Energy_Generated__MWh[Energy],Energy_Generated__MWh[Year],a!B$100,Energy_Generated__MWh[Quarter],"Q1",Energy_Generated__MWh[Plant],$E34),IF($H$4="Q2",SUMIFS(Energy_Generated__MWh[Energy],Energy_Generated__MWh[Year],a!B$100,Energy_Generated__MWh[Quarter],"Q2",Energy_Generated__MWh[Plant],$E34),IF($H$4="Q3",SUMIFS(Energy_Generated__MWh[Energy],Energy_Generated__MWh[Year],a!B$100,Energy_Generated__MWh[Quarter],"Q3",Energy_Generated__MWh[Plant],$E34),IF($H$4="Q4",SUMIFS(Energy_Generated__MWh[Energy],Energy_Generated__MWh[Year],a!B$100,Energy_Generated__MWh[Quarter],"Q4",Energy_Generated__MWh[Plant],$E34), IF($H$4="Calendar Year",SUMIFS(Energy_Generated__MWh[Energy],Energy_Generated__MWh[Year],a!B$100,Energy_Generated__MWh[Plant],$E39),""))))))/10^3,"")</f>
        <v>2.6684999999999999</v>
      </c>
      <c r="H34" s="540">
        <f>IFERROR(SUM(IF($H$4="Q1",SUMIFS(Energy_Generated__MWh[Energy],Energy_Generated__MWh[Year],a!C$100,Energy_Generated__MWh[Quarter],"Q1",Energy_Generated__MWh[Plant],$E34),IF($H$4="Q2",SUMIFS(Energy_Generated__MWh[Energy],Energy_Generated__MWh[Year],a!C$100,Energy_Generated__MWh[Quarter],"Q2",Energy_Generated__MWh[Plant],$E34),IF($H$4="Q3",SUMIFS(Energy_Generated__MWh[Energy],Energy_Generated__MWh[Year],a!C$100,Energy_Generated__MWh[Quarter],"Q3",Energy_Generated__MWh[Plant],$E34),IF($H$4="Q4",SUMIFS(Energy_Generated__MWh[Energy],Energy_Generated__MWh[Year],a!C$100,Energy_Generated__MWh[Quarter],"Q4",Energy_Generated__MWh[Plant],$E34), IF($H$4="Calendar Year",SUMIFS(Energy_Generated__MWh[Energy],Energy_Generated__MWh[Year],a!C$100,Energy_Generated__MWh[Plant],$E39),""))))))/10^3,"")</f>
        <v>2.3302399999999999</v>
      </c>
      <c r="I34" s="540">
        <f>IFERROR(SUM(IF($H$4="Q1",SUMIFS(Energy_Generated__MWh[Energy],Energy_Generated__MWh[Year],a!D$100,Energy_Generated__MWh[Quarter],"Q1",Energy_Generated__MWh[Plant],$E34),IF($H$4="Q2",SUMIFS(Energy_Generated__MWh[Energy],Energy_Generated__MWh[Year],a!D$100,Energy_Generated__MWh[Quarter],"Q2",Energy_Generated__MWh[Plant],$E34),IF($H$4="Q3",SUMIFS(Energy_Generated__MWh[Energy],Energy_Generated__MWh[Year],a!D$100,Energy_Generated__MWh[Quarter],"Q3",Energy_Generated__MWh[Plant],$E34),IF($H$4="Q4",SUMIFS(Energy_Generated__MWh[Energy],Energy_Generated__MWh[Year],a!D$100,Energy_Generated__MWh[Quarter],"Q4",Energy_Generated__MWh[Plant],$E34), IF($H$4="Calendar Year",SUMIFS(Energy_Generated__MWh[Energy],Energy_Generated__MWh[Year],a!D$100,Energy_Generated__MWh[Plant],$E39),""))))))/10^3,"")</f>
        <v>4.3244300000000004</v>
      </c>
      <c r="J34" s="541">
        <f>IFERROR(SUM(IF($H$4="Q1",SUMIFS(Energy_Generated__MWh[Energy],Energy_Generated__MWh[Year],a!E$100,Energy_Generated__MWh[Quarter],"Q1",Energy_Generated__MWh[Plant],$E34),IF($H$4="Q2",SUMIFS(Energy_Generated__MWh[Energy],Energy_Generated__MWh[Year],a!E$100,Energy_Generated__MWh[Quarter],"Q2",Energy_Generated__MWh[Plant],$E34),IF($H$4="Q3",SUMIFS(Energy_Generated__MWh[Energy],Energy_Generated__MWh[Year],a!E$100,Energy_Generated__MWh[Quarter],"Q3",Energy_Generated__MWh[Plant],$E34),IF($H$4="Q4",SUMIFS(Energy_Generated__MWh[Energy],Energy_Generated__MWh[Year],a!E$100,Energy_Generated__MWh[Quarter],"Q4",Energy_Generated__MWh[Plant],$E34), IF($H$4="Calendar Year",SUMIFS(Energy_Generated__MWh[Energy],Energy_Generated__MWh[Year],a!E$100,Energy_Generated__MWh[Plant],$E39),""))))))/10^3,"")</f>
        <v>7.7265800000000002</v>
      </c>
    </row>
    <row r="35" spans="5:10" x14ac:dyDescent="0.35">
      <c r="E35" s="539" t="s">
        <v>43</v>
      </c>
      <c r="F35" s="540">
        <f>IFERROR(SUM(IF($H$4="Q1",SUMIFS(Energy_Generated__MWh[Energy],Energy_Generated__MWh[Year],a!A$100,Energy_Generated__MWh[Quarter],"Q1",Energy_Generated__MWh[Plant],$E35),IF($H$4="Q2",SUMIFS(Energy_Generated__MWh[Energy],Energy_Generated__MWh[Year],a!A$100,Energy_Generated__MWh[Quarter],"Q2",Energy_Generated__MWh[Plant],$E35),IF($H$4="Q3",SUMIFS(Energy_Generated__MWh[Energy],Energy_Generated__MWh[Year],a!A$100,Energy_Generated__MWh[Quarter],"Q3",Energy_Generated__MWh[Plant],$E35),IF($H$4="Q4",SUMIFS(Energy_Generated__MWh[Energy],Energy_Generated__MWh[Year],a!A$100,Energy_Generated__MWh[Quarter],"Q4",Energy_Generated__MWh[Plant],$E35), IF($H$4="Calendar Year",SUMIFS(Energy_Generated__MWh[Energy],Energy_Generated__MWh[Year],a!A$100,Energy_Generated__MWh[Plant],$E40),""))))))/10^3,"")</f>
        <v>4.5014842999999995</v>
      </c>
      <c r="G35" s="540">
        <f>IFERROR(SUM(IF($H$4="Q1",SUMIFS(Energy_Generated__MWh[Energy],Energy_Generated__MWh[Year],a!B$100,Energy_Generated__MWh[Quarter],"Q1",Energy_Generated__MWh[Plant],$E35),IF($H$4="Q2",SUMIFS(Energy_Generated__MWh[Energy],Energy_Generated__MWh[Year],a!B$100,Energy_Generated__MWh[Quarter],"Q2",Energy_Generated__MWh[Plant],$E35),IF($H$4="Q3",SUMIFS(Energy_Generated__MWh[Energy],Energy_Generated__MWh[Year],a!B$100,Energy_Generated__MWh[Quarter],"Q3",Energy_Generated__MWh[Plant],$E35),IF($H$4="Q4",SUMIFS(Energy_Generated__MWh[Energy],Energy_Generated__MWh[Year],a!B$100,Energy_Generated__MWh[Quarter],"Q4",Energy_Generated__MWh[Plant],$E35), IF($H$4="Calendar Year",SUMIFS(Energy_Generated__MWh[Energy],Energy_Generated__MWh[Year],a!B$100,Energy_Generated__MWh[Plant],$E40),""))))))/10^3,"")</f>
        <v>4.3834268000000005</v>
      </c>
      <c r="H35" s="540">
        <f>IFERROR(SUM(IF($H$4="Q1",SUMIFS(Energy_Generated__MWh[Energy],Energy_Generated__MWh[Year],a!C$100,Energy_Generated__MWh[Quarter],"Q1",Energy_Generated__MWh[Plant],$E35),IF($H$4="Q2",SUMIFS(Energy_Generated__MWh[Energy],Energy_Generated__MWh[Year],a!C$100,Energy_Generated__MWh[Quarter],"Q2",Energy_Generated__MWh[Plant],$E35),IF($H$4="Q3",SUMIFS(Energy_Generated__MWh[Energy],Energy_Generated__MWh[Year],a!C$100,Energy_Generated__MWh[Quarter],"Q3",Energy_Generated__MWh[Plant],$E35),IF($H$4="Q4",SUMIFS(Energy_Generated__MWh[Energy],Energy_Generated__MWh[Year],a!C$100,Energy_Generated__MWh[Quarter],"Q4",Energy_Generated__MWh[Plant],$E35), IF($H$4="Calendar Year",SUMIFS(Energy_Generated__MWh[Energy],Energy_Generated__MWh[Year],a!C$100,Energy_Generated__MWh[Plant],$E40),""))))))/10^3,"")</f>
        <v>4.1550000000000002</v>
      </c>
      <c r="I35" s="540">
        <f>IFERROR(SUM(IF($H$4="Q1",SUMIFS(Energy_Generated__MWh[Energy],Energy_Generated__MWh[Year],a!D$100,Energy_Generated__MWh[Quarter],"Q1",Energy_Generated__MWh[Plant],$E35),IF($H$4="Q2",SUMIFS(Energy_Generated__MWh[Energy],Energy_Generated__MWh[Year],a!D$100,Energy_Generated__MWh[Quarter],"Q2",Energy_Generated__MWh[Plant],$E35),IF($H$4="Q3",SUMIFS(Energy_Generated__MWh[Energy],Energy_Generated__MWh[Year],a!D$100,Energy_Generated__MWh[Quarter],"Q3",Energy_Generated__MWh[Plant],$E35),IF($H$4="Q4",SUMIFS(Energy_Generated__MWh[Energy],Energy_Generated__MWh[Year],a!D$100,Energy_Generated__MWh[Quarter],"Q4",Energy_Generated__MWh[Plant],$E35), IF($H$4="Calendar Year",SUMIFS(Energy_Generated__MWh[Energy],Energy_Generated__MWh[Year],a!D$100,Energy_Generated__MWh[Plant],$E40),""))))))/10^3,"")</f>
        <v>3.8338350000000001</v>
      </c>
      <c r="J35" s="541">
        <f>IFERROR(SUM(IF($H$4="Q1",SUMIFS(Energy_Generated__MWh[Energy],Energy_Generated__MWh[Year],a!E$100,Energy_Generated__MWh[Quarter],"Q1",Energy_Generated__MWh[Plant],$E35),IF($H$4="Q2",SUMIFS(Energy_Generated__MWh[Energy],Energy_Generated__MWh[Year],a!E$100,Energy_Generated__MWh[Quarter],"Q2",Energy_Generated__MWh[Plant],$E35),IF($H$4="Q3",SUMIFS(Energy_Generated__MWh[Energy],Energy_Generated__MWh[Year],a!E$100,Energy_Generated__MWh[Quarter],"Q3",Energy_Generated__MWh[Plant],$E35),IF($H$4="Q4",SUMIFS(Energy_Generated__MWh[Energy],Energy_Generated__MWh[Year],a!E$100,Energy_Generated__MWh[Quarter],"Q4",Energy_Generated__MWh[Plant],$E35), IF($H$4="Calendar Year",SUMIFS(Energy_Generated__MWh[Energy],Energy_Generated__MWh[Year],a!E$100,Energy_Generated__MWh[Plant],$E40),""))))))/10^3,"")</f>
        <v>4.0923550000000004</v>
      </c>
    </row>
    <row r="36" spans="5:10" x14ac:dyDescent="0.35">
      <c r="E36" s="539" t="s">
        <v>26</v>
      </c>
      <c r="F36" s="540">
        <f>IFERROR(SUM(IF($H$4="Q1",SUMIFS(Energy_Generated__MWh[Energy],Energy_Generated__MWh[Year],a!A$100,Energy_Generated__MWh[Quarter],"Q1",Energy_Generated__MWh[Plant],$E36),IF($H$4="Q2",SUMIFS(Energy_Generated__MWh[Energy],Energy_Generated__MWh[Year],a!A$100,Energy_Generated__MWh[Quarter],"Q2",Energy_Generated__MWh[Plant],$E36),IF($H$4="Q3",SUMIFS(Energy_Generated__MWh[Energy],Energy_Generated__MWh[Year],a!A$100,Energy_Generated__MWh[Quarter],"Q3",Energy_Generated__MWh[Plant],$E36),IF($H$4="Q4",SUMIFS(Energy_Generated__MWh[Energy],Energy_Generated__MWh[Year],a!A$100,Energy_Generated__MWh[Quarter],"Q4",Energy_Generated__MWh[Plant],$E36), IF($H$4="Calendar Year",SUMIFS(Energy_Generated__MWh[Energy],Energy_Generated__MWh[Year],a!A$100,Energy_Generated__MWh[Plant],$E41),""))))))/10^3,"")</f>
        <v>3.9523799999999989</v>
      </c>
      <c r="G36" s="540">
        <f>IFERROR(SUM(IF($H$4="Q1",SUMIFS(Energy_Generated__MWh[Energy],Energy_Generated__MWh[Year],a!B$100,Energy_Generated__MWh[Quarter],"Q1",Energy_Generated__MWh[Plant],$E36),IF($H$4="Q2",SUMIFS(Energy_Generated__MWh[Energy],Energy_Generated__MWh[Year],a!B$100,Energy_Generated__MWh[Quarter],"Q2",Energy_Generated__MWh[Plant],$E36),IF($H$4="Q3",SUMIFS(Energy_Generated__MWh[Energy],Energy_Generated__MWh[Year],a!B$100,Energy_Generated__MWh[Quarter],"Q3",Energy_Generated__MWh[Plant],$E36),IF($H$4="Q4",SUMIFS(Energy_Generated__MWh[Energy],Energy_Generated__MWh[Year],a!B$100,Energy_Generated__MWh[Quarter],"Q4",Energy_Generated__MWh[Plant],$E36), IF($H$4="Calendar Year",SUMIFS(Energy_Generated__MWh[Energy],Energy_Generated__MWh[Year],a!B$100,Energy_Generated__MWh[Plant],$E41),""))))))/10^3,"")</f>
        <v>4.9574300000000004</v>
      </c>
      <c r="H36" s="540">
        <f>IFERROR(SUM(IF($H$4="Q1",SUMIFS(Energy_Generated__MWh[Energy],Energy_Generated__MWh[Year],a!C$100,Energy_Generated__MWh[Quarter],"Q1",Energy_Generated__MWh[Plant],$E36),IF($H$4="Q2",SUMIFS(Energy_Generated__MWh[Energy],Energy_Generated__MWh[Year],a!C$100,Energy_Generated__MWh[Quarter],"Q2",Energy_Generated__MWh[Plant],$E36),IF($H$4="Q3",SUMIFS(Energy_Generated__MWh[Energy],Energy_Generated__MWh[Year],a!C$100,Energy_Generated__MWh[Quarter],"Q3",Energy_Generated__MWh[Plant],$E36),IF($H$4="Q4",SUMIFS(Energy_Generated__MWh[Energy],Energy_Generated__MWh[Year],a!C$100,Energy_Generated__MWh[Quarter],"Q4",Energy_Generated__MWh[Plant],$E36), IF($H$4="Calendar Year",SUMIFS(Energy_Generated__MWh[Energy],Energy_Generated__MWh[Year],a!C$100,Energy_Generated__MWh[Plant],$E41),""))))))/10^3,"")</f>
        <v>3.8814130000000016</v>
      </c>
      <c r="I36" s="540">
        <f>IFERROR(SUM(IF($H$4="Q1",SUMIFS(Energy_Generated__MWh[Energy],Energy_Generated__MWh[Year],a!D$100,Energy_Generated__MWh[Quarter],"Q1",Energy_Generated__MWh[Plant],$E36),IF($H$4="Q2",SUMIFS(Energy_Generated__MWh[Energy],Energy_Generated__MWh[Year],a!D$100,Energy_Generated__MWh[Quarter],"Q2",Energy_Generated__MWh[Plant],$E36),IF($H$4="Q3",SUMIFS(Energy_Generated__MWh[Energy],Energy_Generated__MWh[Year],a!D$100,Energy_Generated__MWh[Quarter],"Q3",Energy_Generated__MWh[Plant],$E36),IF($H$4="Q4",SUMIFS(Energy_Generated__MWh[Energy],Energy_Generated__MWh[Year],a!D$100,Energy_Generated__MWh[Quarter],"Q4",Energy_Generated__MWh[Plant],$E36), IF($H$4="Calendar Year",SUMIFS(Energy_Generated__MWh[Energy],Energy_Generated__MWh[Year],a!D$100,Energy_Generated__MWh[Plant],$E41),""))))))/10^3,"")</f>
        <v>6.8903200000000018</v>
      </c>
      <c r="J36" s="541">
        <f>IFERROR(SUM(IF($H$4="Q1",SUMIFS(Energy_Generated__MWh[Energy],Energy_Generated__MWh[Year],a!E$100,Energy_Generated__MWh[Quarter],"Q1",Energy_Generated__MWh[Plant],$E36),IF($H$4="Q2",SUMIFS(Energy_Generated__MWh[Energy],Energy_Generated__MWh[Year],a!E$100,Energy_Generated__MWh[Quarter],"Q2",Energy_Generated__MWh[Plant],$E36),IF($H$4="Q3",SUMIFS(Energy_Generated__MWh[Energy],Energy_Generated__MWh[Year],a!E$100,Energy_Generated__MWh[Quarter],"Q3",Energy_Generated__MWh[Plant],$E36),IF($H$4="Q4",SUMIFS(Energy_Generated__MWh[Energy],Energy_Generated__MWh[Year],a!E$100,Energy_Generated__MWh[Quarter],"Q4",Energy_Generated__MWh[Plant],$E36), IF($H$4="Calendar Year",SUMIFS(Energy_Generated__MWh[Energy],Energy_Generated__MWh[Year],a!E$100,Energy_Generated__MWh[Plant],$E41),""))))))/10^3,"")</f>
        <v>6.2305200000000003</v>
      </c>
    </row>
    <row r="37" spans="5:10" x14ac:dyDescent="0.35">
      <c r="E37" s="539" t="s">
        <v>5</v>
      </c>
      <c r="F37" s="540">
        <f>IFERROR(SUM(IF($H$4="Q1",SUMIFS(Energy_Generated__MWh[Energy],Energy_Generated__MWh[Year],a!A$100,Energy_Generated__MWh[Quarter],"Q1",Energy_Generated__MWh[Plant],$E37),IF($H$4="Q2",SUMIFS(Energy_Generated__MWh[Energy],Energy_Generated__MWh[Year],a!A$100,Energy_Generated__MWh[Quarter],"Q2",Energy_Generated__MWh[Plant],$E37),IF($H$4="Q3",SUMIFS(Energy_Generated__MWh[Energy],Energy_Generated__MWh[Year],a!A$100,Energy_Generated__MWh[Quarter],"Q3",Energy_Generated__MWh[Plant],$E37),IF($H$4="Q4",SUMIFS(Energy_Generated__MWh[Energy],Energy_Generated__MWh[Year],a!A$100,Energy_Generated__MWh[Quarter],"Q4",Energy_Generated__MWh[Plant],$E37), IF($H$4="Calendar Year",SUMIFS(Energy_Generated__MWh[Energy],Energy_Generated__MWh[Year],a!A$100,Energy_Generated__MWh[Plant],$E42),""))))))/10^3,"")</f>
        <v>203.37700000000001</v>
      </c>
      <c r="G37" s="540">
        <f>IFERROR(SUM(IF($H$4="Q1",SUMIFS(Energy_Generated__MWh[Energy],Energy_Generated__MWh[Year],a!B$100,Energy_Generated__MWh[Quarter],"Q1",Energy_Generated__MWh[Plant],$E37),IF($H$4="Q2",SUMIFS(Energy_Generated__MWh[Energy],Energy_Generated__MWh[Year],a!B$100,Energy_Generated__MWh[Quarter],"Q2",Energy_Generated__MWh[Plant],$E37),IF($H$4="Q3",SUMIFS(Energy_Generated__MWh[Energy],Energy_Generated__MWh[Year],a!B$100,Energy_Generated__MWh[Quarter],"Q3",Energy_Generated__MWh[Plant],$E37),IF($H$4="Q4",SUMIFS(Energy_Generated__MWh[Energy],Energy_Generated__MWh[Year],a!B$100,Energy_Generated__MWh[Quarter],"Q4",Energy_Generated__MWh[Plant],$E37), IF($H$4="Calendar Year",SUMIFS(Energy_Generated__MWh[Energy],Energy_Generated__MWh[Year],a!B$100,Energy_Generated__MWh[Plant],$E42),""))))))/10^3,"")</f>
        <v>214.11759000000001</v>
      </c>
      <c r="H37" s="540">
        <f>IFERROR(SUM(IF($H$4="Q1",SUMIFS(Energy_Generated__MWh[Energy],Energy_Generated__MWh[Year],a!C$100,Energy_Generated__MWh[Quarter],"Q1",Energy_Generated__MWh[Plant],$E37),IF($H$4="Q2",SUMIFS(Energy_Generated__MWh[Energy],Energy_Generated__MWh[Year],a!C$100,Energy_Generated__MWh[Quarter],"Q2",Energy_Generated__MWh[Plant],$E37),IF($H$4="Q3",SUMIFS(Energy_Generated__MWh[Energy],Energy_Generated__MWh[Year],a!C$100,Energy_Generated__MWh[Quarter],"Q3",Energy_Generated__MWh[Plant],$E37),IF($H$4="Q4",SUMIFS(Energy_Generated__MWh[Energy],Energy_Generated__MWh[Year],a!C$100,Energy_Generated__MWh[Quarter],"Q4",Energy_Generated__MWh[Plant],$E37), IF($H$4="Calendar Year",SUMIFS(Energy_Generated__MWh[Energy],Energy_Generated__MWh[Year],a!C$100,Energy_Generated__MWh[Plant],$E42),""))))))/10^3,"")</f>
        <v>276.95</v>
      </c>
      <c r="I37" s="540">
        <f>IFERROR(SUM(IF($H$4="Q1",SUMIFS(Energy_Generated__MWh[Energy],Energy_Generated__MWh[Year],a!D$100,Energy_Generated__MWh[Quarter],"Q1",Energy_Generated__MWh[Plant],$E37),IF($H$4="Q2",SUMIFS(Energy_Generated__MWh[Energy],Energy_Generated__MWh[Year],a!D$100,Energy_Generated__MWh[Quarter],"Q2",Energy_Generated__MWh[Plant],$E37),IF($H$4="Q3",SUMIFS(Energy_Generated__MWh[Energy],Energy_Generated__MWh[Year],a!D$100,Energy_Generated__MWh[Quarter],"Q3",Energy_Generated__MWh[Plant],$E37),IF($H$4="Q4",SUMIFS(Energy_Generated__MWh[Energy],Energy_Generated__MWh[Year],a!D$100,Energy_Generated__MWh[Quarter],"Q4",Energy_Generated__MWh[Plant],$E37), IF($H$4="Calendar Year",SUMIFS(Energy_Generated__MWh[Energy],Energy_Generated__MWh[Year],a!D$100,Energy_Generated__MWh[Plant],$E42),""))))))/10^3,"")</f>
        <v>265.74</v>
      </c>
      <c r="J37" s="541">
        <f>IFERROR(SUM(IF($H$4="Q1",SUMIFS(Energy_Generated__MWh[Energy],Energy_Generated__MWh[Year],a!E$100,Energy_Generated__MWh[Quarter],"Q1",Energy_Generated__MWh[Plant],$E37),IF($H$4="Q2",SUMIFS(Energy_Generated__MWh[Energy],Energy_Generated__MWh[Year],a!E$100,Energy_Generated__MWh[Quarter],"Q2",Energy_Generated__MWh[Plant],$E37),IF($H$4="Q3",SUMIFS(Energy_Generated__MWh[Energy],Energy_Generated__MWh[Year],a!E$100,Energy_Generated__MWh[Quarter],"Q3",Energy_Generated__MWh[Plant],$E37),IF($H$4="Q4",SUMIFS(Energy_Generated__MWh[Energy],Energy_Generated__MWh[Year],a!E$100,Energy_Generated__MWh[Quarter],"Q4",Energy_Generated__MWh[Plant],$E37), IF($H$4="Calendar Year",SUMIFS(Energy_Generated__MWh[Energy],Energy_Generated__MWh[Year],a!E$100,Energy_Generated__MWh[Plant],$E42),""))))))/10^3,"")</f>
        <v>282.26150000000001</v>
      </c>
    </row>
    <row r="38" spans="5:10" x14ac:dyDescent="0.35">
      <c r="E38" s="539" t="s">
        <v>17</v>
      </c>
      <c r="F38" s="540">
        <f>IFERROR(SUM(IF($H$4="Q1",SUMIFS(Energy_Generated__MWh[Energy],Energy_Generated__MWh[Year],a!A$100,Energy_Generated__MWh[Quarter],"Q1",Energy_Generated__MWh[Plant],$E38),IF($H$4="Q2",SUMIFS(Energy_Generated__MWh[Energy],Energy_Generated__MWh[Year],a!A$100,Energy_Generated__MWh[Quarter],"Q2",Energy_Generated__MWh[Plant],$E38),IF($H$4="Q3",SUMIFS(Energy_Generated__MWh[Energy],Energy_Generated__MWh[Year],a!A$100,Energy_Generated__MWh[Quarter],"Q3",Energy_Generated__MWh[Plant],$E38),IF($H$4="Q4",SUMIFS(Energy_Generated__MWh[Energy],Energy_Generated__MWh[Year],a!A$100,Energy_Generated__MWh[Quarter],"Q4",Energy_Generated__MWh[Plant],$E38), IF($H$4="Calendar Year",SUMIFS(Energy_Generated__MWh[Energy],Energy_Generated__MWh[Year],a!A$100,Energy_Generated__MWh[Plant],$E43),""))))))/10^3,"")</f>
        <v>19.252500000000001</v>
      </c>
      <c r="G38" s="540">
        <f>IFERROR(SUM(IF($H$4="Q1",SUMIFS(Energy_Generated__MWh[Energy],Energy_Generated__MWh[Year],a!B$100,Energy_Generated__MWh[Quarter],"Q1",Energy_Generated__MWh[Plant],$E38),IF($H$4="Q2",SUMIFS(Energy_Generated__MWh[Energy],Energy_Generated__MWh[Year],a!B$100,Energy_Generated__MWh[Quarter],"Q2",Energy_Generated__MWh[Plant],$E38),IF($H$4="Q3",SUMIFS(Energy_Generated__MWh[Energy],Energy_Generated__MWh[Year],a!B$100,Energy_Generated__MWh[Quarter],"Q3",Energy_Generated__MWh[Plant],$E38),IF($H$4="Q4",SUMIFS(Energy_Generated__MWh[Energy],Energy_Generated__MWh[Year],a!B$100,Energy_Generated__MWh[Quarter],"Q4",Energy_Generated__MWh[Plant],$E38), IF($H$4="Calendar Year",SUMIFS(Energy_Generated__MWh[Energy],Energy_Generated__MWh[Year],a!B$100,Energy_Generated__MWh[Plant],$E43),""))))))/10^3,"")</f>
        <v>17.215499999999981</v>
      </c>
      <c r="H38" s="540">
        <f>IFERROR(SUM(IF($H$4="Q1",SUMIFS(Energy_Generated__MWh[Energy],Energy_Generated__MWh[Year],a!C$100,Energy_Generated__MWh[Quarter],"Q1",Energy_Generated__MWh[Plant],$E38),IF($H$4="Q2",SUMIFS(Energy_Generated__MWh[Energy],Energy_Generated__MWh[Year],a!C$100,Energy_Generated__MWh[Quarter],"Q2",Energy_Generated__MWh[Plant],$E38),IF($H$4="Q3",SUMIFS(Energy_Generated__MWh[Energy],Energy_Generated__MWh[Year],a!C$100,Energy_Generated__MWh[Quarter],"Q3",Energy_Generated__MWh[Plant],$E38),IF($H$4="Q4",SUMIFS(Energy_Generated__MWh[Energy],Energy_Generated__MWh[Year],a!C$100,Energy_Generated__MWh[Quarter],"Q4",Energy_Generated__MWh[Plant],$E38), IF($H$4="Calendar Year",SUMIFS(Energy_Generated__MWh[Energy],Energy_Generated__MWh[Year],a!C$100,Energy_Generated__MWh[Plant],$E43),""))))))/10^3,"")</f>
        <v>15.927499997251559</v>
      </c>
      <c r="I38" s="540">
        <f>IFERROR(SUM(IF($H$4="Q1",SUMIFS(Energy_Generated__MWh[Energy],Energy_Generated__MWh[Year],a!D$100,Energy_Generated__MWh[Quarter],"Q1",Energy_Generated__MWh[Plant],$E38),IF($H$4="Q2",SUMIFS(Energy_Generated__MWh[Energy],Energy_Generated__MWh[Year],a!D$100,Energy_Generated__MWh[Quarter],"Q2",Energy_Generated__MWh[Plant],$E38),IF($H$4="Q3",SUMIFS(Energy_Generated__MWh[Energy],Energy_Generated__MWh[Year],a!D$100,Energy_Generated__MWh[Quarter],"Q3",Energy_Generated__MWh[Plant],$E38),IF($H$4="Q4",SUMIFS(Energy_Generated__MWh[Energy],Energy_Generated__MWh[Year],a!D$100,Energy_Generated__MWh[Quarter],"Q4",Energy_Generated__MWh[Plant],$E38), IF($H$4="Calendar Year",SUMIFS(Energy_Generated__MWh[Energy],Energy_Generated__MWh[Year],a!D$100,Energy_Generated__MWh[Plant],$E43),""))))))/10^3,"")</f>
        <v>19.375899999999994</v>
      </c>
      <c r="J38" s="541">
        <f>IFERROR(SUM(IF($H$4="Q1",SUMIFS(Energy_Generated__MWh[Energy],Energy_Generated__MWh[Year],a!E$100,Energy_Generated__MWh[Quarter],"Q1",Energy_Generated__MWh[Plant],$E38),IF($H$4="Q2",SUMIFS(Energy_Generated__MWh[Energy],Energy_Generated__MWh[Year],a!E$100,Energy_Generated__MWh[Quarter],"Q2",Energy_Generated__MWh[Plant],$E38),IF($H$4="Q3",SUMIFS(Energy_Generated__MWh[Energy],Energy_Generated__MWh[Year],a!E$100,Energy_Generated__MWh[Quarter],"Q3",Energy_Generated__MWh[Plant],$E38),IF($H$4="Q4",SUMIFS(Energy_Generated__MWh[Energy],Energy_Generated__MWh[Year],a!E$100,Energy_Generated__MWh[Quarter],"Q4",Energy_Generated__MWh[Plant],$E38), IF($H$4="Calendar Year",SUMIFS(Energy_Generated__MWh[Energy],Energy_Generated__MWh[Year],a!E$100,Energy_Generated__MWh[Plant],$E43),""))))))/10^3,"")</f>
        <v>19.368299999999998</v>
      </c>
    </row>
    <row r="39" spans="5:10" x14ac:dyDescent="0.35">
      <c r="E39" s="539" t="s">
        <v>35</v>
      </c>
      <c r="F39" s="540">
        <f>IFERROR(SUM(IF($H$4="Q1",SUMIFS(Energy_Generated__MWh[Energy],Energy_Generated__MWh[Year],a!A$100,Energy_Generated__MWh[Quarter],"Q1",Energy_Generated__MWh[Plant],$E39),IF($H$4="Q2",SUMIFS(Energy_Generated__MWh[Energy],Energy_Generated__MWh[Year],a!A$100,Energy_Generated__MWh[Quarter],"Q2",Energy_Generated__MWh[Plant],$E39),IF($H$4="Q3",SUMIFS(Energy_Generated__MWh[Energy],Energy_Generated__MWh[Year],a!A$100,Energy_Generated__MWh[Quarter],"Q3",Energy_Generated__MWh[Plant],$E39),IF($H$4="Q4",SUMIFS(Energy_Generated__MWh[Energy],Energy_Generated__MWh[Year],a!A$100,Energy_Generated__MWh[Quarter],"Q4",Energy_Generated__MWh[Plant],$E39), IF($H$4="Calendar Year",SUMIFS(Energy_Generated__MWh[Energy],Energy_Generated__MWh[Year],a!A$100,Energy_Generated__MWh[Plant],$E44),""))))))/10^3,"")</f>
        <v>0</v>
      </c>
      <c r="G39" s="540">
        <f>IFERROR(SUM(IF($H$4="Q1",SUMIFS(Energy_Generated__MWh[Energy],Energy_Generated__MWh[Year],a!B$100,Energy_Generated__MWh[Quarter],"Q1",Energy_Generated__MWh[Plant],$E39),IF($H$4="Q2",SUMIFS(Energy_Generated__MWh[Energy],Energy_Generated__MWh[Year],a!B$100,Energy_Generated__MWh[Quarter],"Q2",Energy_Generated__MWh[Plant],$E39),IF($H$4="Q3",SUMIFS(Energy_Generated__MWh[Energy],Energy_Generated__MWh[Year],a!B$100,Energy_Generated__MWh[Quarter],"Q3",Energy_Generated__MWh[Plant],$E39),IF($H$4="Q4",SUMIFS(Energy_Generated__MWh[Energy],Energy_Generated__MWh[Year],a!B$100,Energy_Generated__MWh[Quarter],"Q4",Energy_Generated__MWh[Plant],$E39), IF($H$4="Calendar Year",SUMIFS(Energy_Generated__MWh[Energy],Energy_Generated__MWh[Year],a!B$100,Energy_Generated__MWh[Plant],$E44),""))))))/10^3,"")</f>
        <v>0</v>
      </c>
      <c r="H39" s="540">
        <f>IFERROR(SUM(IF($H$4="Q1",SUMIFS(Energy_Generated__MWh[Energy],Energy_Generated__MWh[Year],a!C$100,Energy_Generated__MWh[Quarter],"Q1",Energy_Generated__MWh[Plant],$E39),IF($H$4="Q2",SUMIFS(Energy_Generated__MWh[Energy],Energy_Generated__MWh[Year],a!C$100,Energy_Generated__MWh[Quarter],"Q2",Energy_Generated__MWh[Plant],$E39),IF($H$4="Q3",SUMIFS(Energy_Generated__MWh[Energy],Energy_Generated__MWh[Year],a!C$100,Energy_Generated__MWh[Quarter],"Q3",Energy_Generated__MWh[Plant],$E39),IF($H$4="Q4",SUMIFS(Energy_Generated__MWh[Energy],Energy_Generated__MWh[Year],a!C$100,Energy_Generated__MWh[Quarter],"Q4",Energy_Generated__MWh[Plant],$E39), IF($H$4="Calendar Year",SUMIFS(Energy_Generated__MWh[Energy],Energy_Generated__MWh[Year],a!C$100,Energy_Generated__MWh[Plant],$E44),""))))))/10^3,"")</f>
        <v>4.6573899999999995</v>
      </c>
      <c r="I39" s="540">
        <f>IFERROR(SUM(IF($H$4="Q1",SUMIFS(Energy_Generated__MWh[Energy],Energy_Generated__MWh[Year],a!D$100,Energy_Generated__MWh[Quarter],"Q1",Energy_Generated__MWh[Plant],$E39),IF($H$4="Q2",SUMIFS(Energy_Generated__MWh[Energy],Energy_Generated__MWh[Year],a!D$100,Energy_Generated__MWh[Quarter],"Q2",Energy_Generated__MWh[Plant],$E39),IF($H$4="Q3",SUMIFS(Energy_Generated__MWh[Energy],Energy_Generated__MWh[Year],a!D$100,Energy_Generated__MWh[Quarter],"Q3",Energy_Generated__MWh[Plant],$E39),IF($H$4="Q4",SUMIFS(Energy_Generated__MWh[Energy],Energy_Generated__MWh[Year],a!D$100,Energy_Generated__MWh[Quarter],"Q4",Energy_Generated__MWh[Plant],$E39), IF($H$4="Calendar Year",SUMIFS(Energy_Generated__MWh[Energy],Energy_Generated__MWh[Year],a!D$100,Energy_Generated__MWh[Plant],$E44),""))))))/10^3,"")</f>
        <v>5.1166309999999999</v>
      </c>
      <c r="J39" s="541">
        <f>IFERROR(SUM(IF($H$4="Q1",SUMIFS(Energy_Generated__MWh[Energy],Energy_Generated__MWh[Year],a!E$100,Energy_Generated__MWh[Quarter],"Q1",Energy_Generated__MWh[Plant],$E39),IF($H$4="Q2",SUMIFS(Energy_Generated__MWh[Energy],Energy_Generated__MWh[Year],a!E$100,Energy_Generated__MWh[Quarter],"Q2",Energy_Generated__MWh[Plant],$E39),IF($H$4="Q3",SUMIFS(Energy_Generated__MWh[Energy],Energy_Generated__MWh[Year],a!E$100,Energy_Generated__MWh[Quarter],"Q3",Energy_Generated__MWh[Plant],$E39),IF($H$4="Q4",SUMIFS(Energy_Generated__MWh[Energy],Energy_Generated__MWh[Year],a!E$100,Energy_Generated__MWh[Quarter],"Q4",Energy_Generated__MWh[Plant],$E39), IF($H$4="Calendar Year",SUMIFS(Energy_Generated__MWh[Energy],Energy_Generated__MWh[Year],a!E$100,Energy_Generated__MWh[Plant],$E44),""))))))/10^3,"")</f>
        <v>3.5462750000000001</v>
      </c>
    </row>
    <row r="40" spans="5:10" x14ac:dyDescent="0.35">
      <c r="E40" s="539" t="s">
        <v>9</v>
      </c>
      <c r="F40" s="540">
        <f>IFERROR(SUM(IF($H$4="Q1",SUMIFS(Energy_Generated__MWh[Energy],Energy_Generated__MWh[Year],a!A$100,Energy_Generated__MWh[Quarter],"Q1",Energy_Generated__MWh[Plant],$E40),IF($H$4="Q2",SUMIFS(Energy_Generated__MWh[Energy],Energy_Generated__MWh[Year],a!A$100,Energy_Generated__MWh[Quarter],"Q2",Energy_Generated__MWh[Plant],$E40),IF($H$4="Q3",SUMIFS(Energy_Generated__MWh[Energy],Energy_Generated__MWh[Year],a!A$100,Energy_Generated__MWh[Quarter],"Q3",Energy_Generated__MWh[Plant],$E40),IF($H$4="Q4",SUMIFS(Energy_Generated__MWh[Energy],Energy_Generated__MWh[Year],a!A$100,Energy_Generated__MWh[Quarter],"Q4",Energy_Generated__MWh[Plant],$E40), IF($H$4="Calendar Year",SUMIFS(Energy_Generated__MWh[Energy],Energy_Generated__MWh[Year],a!A$100,Energy_Generated__MWh[Plant],$E45),""))))))/10^3,"")</f>
        <v>41.945561999999995</v>
      </c>
      <c r="G40" s="540">
        <f>IFERROR(SUM(IF($H$4="Q1",SUMIFS(Energy_Generated__MWh[Energy],Energy_Generated__MWh[Year],a!B$100,Energy_Generated__MWh[Quarter],"Q1",Energy_Generated__MWh[Plant],$E40),IF($H$4="Q2",SUMIFS(Energy_Generated__MWh[Energy],Energy_Generated__MWh[Year],a!B$100,Energy_Generated__MWh[Quarter],"Q2",Energy_Generated__MWh[Plant],$E40),IF($H$4="Q3",SUMIFS(Energy_Generated__MWh[Energy],Energy_Generated__MWh[Year],a!B$100,Energy_Generated__MWh[Quarter],"Q3",Energy_Generated__MWh[Plant],$E40),IF($H$4="Q4",SUMIFS(Energy_Generated__MWh[Energy],Energy_Generated__MWh[Year],a!B$100,Energy_Generated__MWh[Quarter],"Q4",Energy_Generated__MWh[Plant],$E40), IF($H$4="Calendar Year",SUMIFS(Energy_Generated__MWh[Energy],Energy_Generated__MWh[Year],a!B$100,Energy_Generated__MWh[Plant],$E45),""))))))/10^3,"")</f>
        <v>51.847448999999997</v>
      </c>
      <c r="H40" s="540">
        <f>IFERROR(SUM(IF($H$4="Q1",SUMIFS(Energy_Generated__MWh[Energy],Energy_Generated__MWh[Year],a!C$100,Energy_Generated__MWh[Quarter],"Q1",Energy_Generated__MWh[Plant],$E40),IF($H$4="Q2",SUMIFS(Energy_Generated__MWh[Energy],Energy_Generated__MWh[Year],a!C$100,Energy_Generated__MWh[Quarter],"Q2",Energy_Generated__MWh[Plant],$E40),IF($H$4="Q3",SUMIFS(Energy_Generated__MWh[Energy],Energy_Generated__MWh[Year],a!C$100,Energy_Generated__MWh[Quarter],"Q3",Energy_Generated__MWh[Plant],$E40),IF($H$4="Q4",SUMIFS(Energy_Generated__MWh[Energy],Energy_Generated__MWh[Year],a!C$100,Energy_Generated__MWh[Quarter],"Q4",Energy_Generated__MWh[Plant],$E40), IF($H$4="Calendar Year",SUMIFS(Energy_Generated__MWh[Energy],Energy_Generated__MWh[Year],a!C$100,Energy_Generated__MWh[Plant],$E45),""))))))/10^3,"")</f>
        <v>49.199502299999999</v>
      </c>
      <c r="I40" s="540">
        <f>IFERROR(SUM(IF($H$4="Q1",SUMIFS(Energy_Generated__MWh[Energy],Energy_Generated__MWh[Year],a!D$100,Energy_Generated__MWh[Quarter],"Q1",Energy_Generated__MWh[Plant],$E40),IF($H$4="Q2",SUMIFS(Energy_Generated__MWh[Energy],Energy_Generated__MWh[Year],a!D$100,Energy_Generated__MWh[Quarter],"Q2",Energy_Generated__MWh[Plant],$E40),IF($H$4="Q3",SUMIFS(Energy_Generated__MWh[Energy],Energy_Generated__MWh[Year],a!D$100,Energy_Generated__MWh[Quarter],"Q3",Energy_Generated__MWh[Plant],$E40),IF($H$4="Q4",SUMIFS(Energy_Generated__MWh[Energy],Energy_Generated__MWh[Year],a!D$100,Energy_Generated__MWh[Quarter],"Q4",Energy_Generated__MWh[Plant],$E40), IF($H$4="Calendar Year",SUMIFS(Energy_Generated__MWh[Energy],Energy_Generated__MWh[Year],a!D$100,Energy_Generated__MWh[Plant],$E45),""))))))/10^3,"")</f>
        <v>14.373654</v>
      </c>
      <c r="J40" s="541">
        <f>IFERROR(SUM(IF($H$4="Q1",SUMIFS(Energy_Generated__MWh[Energy],Energy_Generated__MWh[Year],a!E$100,Energy_Generated__MWh[Quarter],"Q1",Energy_Generated__MWh[Plant],$E40),IF($H$4="Q2",SUMIFS(Energy_Generated__MWh[Energy],Energy_Generated__MWh[Year],a!E$100,Energy_Generated__MWh[Quarter],"Q2",Energy_Generated__MWh[Plant],$E40),IF($H$4="Q3",SUMIFS(Energy_Generated__MWh[Energy],Energy_Generated__MWh[Year],a!E$100,Energy_Generated__MWh[Quarter],"Q3",Energy_Generated__MWh[Plant],$E40),IF($H$4="Q4",SUMIFS(Energy_Generated__MWh[Energy],Energy_Generated__MWh[Year],a!E$100,Energy_Generated__MWh[Quarter],"Q4",Energy_Generated__MWh[Plant],$E40), IF($H$4="Calendar Year",SUMIFS(Energy_Generated__MWh[Energy],Energy_Generated__MWh[Year],a!E$100,Energy_Generated__MWh[Plant],$E45),""))))))/10^3,"")</f>
        <v>41.057248000000001</v>
      </c>
    </row>
    <row r="41" spans="5:10" x14ac:dyDescent="0.35">
      <c r="E41" s="539" t="s">
        <v>6</v>
      </c>
      <c r="F41" s="540">
        <f>IFERROR(SUM(IF($H$4="Q1",SUMIFS(Energy_Generated__MWh[Energy],Energy_Generated__MWh[Year],a!A$100,Energy_Generated__MWh[Quarter],"Q1",Energy_Generated__MWh[Plant],$E41),IF($H$4="Q2",SUMIFS(Energy_Generated__MWh[Energy],Energy_Generated__MWh[Year],a!A$100,Energy_Generated__MWh[Quarter],"Q2",Energy_Generated__MWh[Plant],$E41),IF($H$4="Q3",SUMIFS(Energy_Generated__MWh[Energy],Energy_Generated__MWh[Year],a!A$100,Energy_Generated__MWh[Quarter],"Q3",Energy_Generated__MWh[Plant],$E41),IF($H$4="Q4",SUMIFS(Energy_Generated__MWh[Energy],Energy_Generated__MWh[Year],a!A$100,Energy_Generated__MWh[Quarter],"Q4",Energy_Generated__MWh[Plant],$E41), IF($H$4="Calendar Year",SUMIFS(Energy_Generated__MWh[Energy],Energy_Generated__MWh[Year],a!A$100,Energy_Generated__MWh[Plant],$E46),""))))))/10^3,"")</f>
        <v>0</v>
      </c>
      <c r="G41" s="540">
        <f>IFERROR(SUM(IF($H$4="Q1",SUMIFS(Energy_Generated__MWh[Energy],Energy_Generated__MWh[Year],a!B$100,Energy_Generated__MWh[Quarter],"Q1",Energy_Generated__MWh[Plant],$E41),IF($H$4="Q2",SUMIFS(Energy_Generated__MWh[Energy],Energy_Generated__MWh[Year],a!B$100,Energy_Generated__MWh[Quarter],"Q2",Energy_Generated__MWh[Plant],$E41),IF($H$4="Q3",SUMIFS(Energy_Generated__MWh[Energy],Energy_Generated__MWh[Year],a!B$100,Energy_Generated__MWh[Quarter],"Q3",Energy_Generated__MWh[Plant],$E41),IF($H$4="Q4",SUMIFS(Energy_Generated__MWh[Energy],Energy_Generated__MWh[Year],a!B$100,Energy_Generated__MWh[Quarter],"Q4",Energy_Generated__MWh[Plant],$E41), IF($H$4="Calendar Year",SUMIFS(Energy_Generated__MWh[Energy],Energy_Generated__MWh[Year],a!B$100,Energy_Generated__MWh[Plant],$E46),""))))))/10^3,"")</f>
        <v>0</v>
      </c>
      <c r="H41" s="540">
        <f>IFERROR(SUM(IF($H$4="Q1",SUMIFS(Energy_Generated__MWh[Energy],Energy_Generated__MWh[Year],a!C$100,Energy_Generated__MWh[Quarter],"Q1",Energy_Generated__MWh[Plant],$E41),IF($H$4="Q2",SUMIFS(Energy_Generated__MWh[Energy],Energy_Generated__MWh[Year],a!C$100,Energy_Generated__MWh[Quarter],"Q2",Energy_Generated__MWh[Plant],$E41),IF($H$4="Q3",SUMIFS(Energy_Generated__MWh[Energy],Energy_Generated__MWh[Year],a!C$100,Energy_Generated__MWh[Quarter],"Q3",Energy_Generated__MWh[Plant],$E41),IF($H$4="Q4",SUMIFS(Energy_Generated__MWh[Energy],Energy_Generated__MWh[Year],a!C$100,Energy_Generated__MWh[Quarter],"Q4",Energy_Generated__MWh[Plant],$E41), IF($H$4="Calendar Year",SUMIFS(Energy_Generated__MWh[Energy],Energy_Generated__MWh[Year],a!C$100,Energy_Generated__MWh[Plant],$E46),""))))))/10^3,"")</f>
        <v>0</v>
      </c>
      <c r="I41" s="540">
        <f>IFERROR(SUM(IF($H$4="Q1",SUMIFS(Energy_Generated__MWh[Energy],Energy_Generated__MWh[Year],a!D$100,Energy_Generated__MWh[Quarter],"Q1",Energy_Generated__MWh[Plant],$E41),IF($H$4="Q2",SUMIFS(Energy_Generated__MWh[Energy],Energy_Generated__MWh[Year],a!D$100,Energy_Generated__MWh[Quarter],"Q2",Energy_Generated__MWh[Plant],$E41),IF($H$4="Q3",SUMIFS(Energy_Generated__MWh[Energy],Energy_Generated__MWh[Year],a!D$100,Energy_Generated__MWh[Quarter],"Q3",Energy_Generated__MWh[Plant],$E41),IF($H$4="Q4",SUMIFS(Energy_Generated__MWh[Energy],Energy_Generated__MWh[Year],a!D$100,Energy_Generated__MWh[Quarter],"Q4",Energy_Generated__MWh[Plant],$E41), IF($H$4="Calendar Year",SUMIFS(Energy_Generated__MWh[Energy],Energy_Generated__MWh[Year],a!D$100,Energy_Generated__MWh[Plant],$E46),""))))))/10^3,"")</f>
        <v>131.79114999999999</v>
      </c>
      <c r="J41" s="541">
        <f>IFERROR(SUM(IF($H$4="Q1",SUMIFS(Energy_Generated__MWh[Energy],Energy_Generated__MWh[Year],a!E$100,Energy_Generated__MWh[Quarter],"Q1",Energy_Generated__MWh[Plant],$E41),IF($H$4="Q2",SUMIFS(Energy_Generated__MWh[Energy],Energy_Generated__MWh[Year],a!E$100,Energy_Generated__MWh[Quarter],"Q2",Energy_Generated__MWh[Plant],$E41),IF($H$4="Q3",SUMIFS(Energy_Generated__MWh[Energy],Energy_Generated__MWh[Year],a!E$100,Energy_Generated__MWh[Quarter],"Q3",Energy_Generated__MWh[Plant],$E41),IF($H$4="Q4",SUMIFS(Energy_Generated__MWh[Energy],Energy_Generated__MWh[Year],a!E$100,Energy_Generated__MWh[Quarter],"Q4",Energy_Generated__MWh[Plant],$E41), IF($H$4="Calendar Year",SUMIFS(Energy_Generated__MWh[Energy],Energy_Generated__MWh[Year],a!E$100,Energy_Generated__MWh[Plant],$E46),""))))))/10^3,"")</f>
        <v>126.79313</v>
      </c>
    </row>
    <row r="42" spans="5:10" x14ac:dyDescent="0.35">
      <c r="E42" s="539" t="s">
        <v>14</v>
      </c>
      <c r="F42" s="540">
        <f>IFERROR(SUM(IF($H$4="Q1",SUMIFS(Energy_Generated__MWh[Energy],Energy_Generated__MWh[Year],a!A$100,Energy_Generated__MWh[Quarter],"Q1",Energy_Generated__MWh[Plant],$E42),IF($H$4="Q2",SUMIFS(Energy_Generated__MWh[Energy],Energy_Generated__MWh[Year],a!A$100,Energy_Generated__MWh[Quarter],"Q2",Energy_Generated__MWh[Plant],$E42),IF($H$4="Q3",SUMIFS(Energy_Generated__MWh[Energy],Energy_Generated__MWh[Year],a!A$100,Energy_Generated__MWh[Quarter],"Q3",Energy_Generated__MWh[Plant],$E42),IF($H$4="Q4",SUMIFS(Energy_Generated__MWh[Energy],Energy_Generated__MWh[Year],a!A$100,Energy_Generated__MWh[Quarter],"Q4",Energy_Generated__MWh[Plant],$E42), IF($H$4="Calendar Year",SUMIFS(Energy_Generated__MWh[Energy],Energy_Generated__MWh[Year],a!A$100,Energy_Generated__MWh[Plant],$E47),""))))))/10^3,"")</f>
        <v>10.135370999999999</v>
      </c>
      <c r="G42" s="540">
        <f>IFERROR(SUM(IF($H$4="Q1",SUMIFS(Energy_Generated__MWh[Energy],Energy_Generated__MWh[Year],a!B$100,Energy_Generated__MWh[Quarter],"Q1",Energy_Generated__MWh[Plant],$E42),IF($H$4="Q2",SUMIFS(Energy_Generated__MWh[Energy],Energy_Generated__MWh[Year],a!B$100,Energy_Generated__MWh[Quarter],"Q2",Energy_Generated__MWh[Plant],$E42),IF($H$4="Q3",SUMIFS(Energy_Generated__MWh[Energy],Energy_Generated__MWh[Year],a!B$100,Energy_Generated__MWh[Quarter],"Q3",Energy_Generated__MWh[Plant],$E42),IF($H$4="Q4",SUMIFS(Energy_Generated__MWh[Energy],Energy_Generated__MWh[Year],a!B$100,Energy_Generated__MWh[Quarter],"Q4",Energy_Generated__MWh[Plant],$E42), IF($H$4="Calendar Year",SUMIFS(Energy_Generated__MWh[Energy],Energy_Generated__MWh[Year],a!B$100,Energy_Generated__MWh[Plant],$E47),""))))))/10^3,"")</f>
        <v>10.310078000000001</v>
      </c>
      <c r="H42" s="540">
        <f>IFERROR(SUM(IF($H$4="Q1",SUMIFS(Energy_Generated__MWh[Energy],Energy_Generated__MWh[Year],a!C$100,Energy_Generated__MWh[Quarter],"Q1",Energy_Generated__MWh[Plant],$E42),IF($H$4="Q2",SUMIFS(Energy_Generated__MWh[Energy],Energy_Generated__MWh[Year],a!C$100,Energy_Generated__MWh[Quarter],"Q2",Energy_Generated__MWh[Plant],$E42),IF($H$4="Q3",SUMIFS(Energy_Generated__MWh[Energy],Energy_Generated__MWh[Year],a!C$100,Energy_Generated__MWh[Quarter],"Q3",Energy_Generated__MWh[Plant],$E42),IF($H$4="Q4",SUMIFS(Energy_Generated__MWh[Energy],Energy_Generated__MWh[Year],a!C$100,Energy_Generated__MWh[Quarter],"Q4",Energy_Generated__MWh[Plant],$E42), IF($H$4="Calendar Year",SUMIFS(Energy_Generated__MWh[Energy],Energy_Generated__MWh[Year],a!C$100,Energy_Generated__MWh[Plant],$E47),""))))))/10^3,"")</f>
        <v>14.483943999999999</v>
      </c>
      <c r="I42" s="540">
        <f>IFERROR(SUM(IF($H$4="Q1",SUMIFS(Energy_Generated__MWh[Energy],Energy_Generated__MWh[Year],a!D$100,Energy_Generated__MWh[Quarter],"Q1",Energy_Generated__MWh[Plant],$E42),IF($H$4="Q2",SUMIFS(Energy_Generated__MWh[Energy],Energy_Generated__MWh[Year],a!D$100,Energy_Generated__MWh[Quarter],"Q2",Energy_Generated__MWh[Plant],$E42),IF($H$4="Q3",SUMIFS(Energy_Generated__MWh[Energy],Energy_Generated__MWh[Year],a!D$100,Energy_Generated__MWh[Quarter],"Q3",Energy_Generated__MWh[Plant],$E42),IF($H$4="Q4",SUMIFS(Energy_Generated__MWh[Energy],Energy_Generated__MWh[Year],a!D$100,Energy_Generated__MWh[Quarter],"Q4",Energy_Generated__MWh[Plant],$E42), IF($H$4="Calendar Year",SUMIFS(Energy_Generated__MWh[Energy],Energy_Generated__MWh[Year],a!D$100,Energy_Generated__MWh[Plant],$E47),""))))))/10^3,"")</f>
        <v>11.588679000000001</v>
      </c>
      <c r="J42" s="541">
        <f>IFERROR(SUM(IF($H$4="Q1",SUMIFS(Energy_Generated__MWh[Energy],Energy_Generated__MWh[Year],a!E$100,Energy_Generated__MWh[Quarter],"Q1",Energy_Generated__MWh[Plant],$E42),IF($H$4="Q2",SUMIFS(Energy_Generated__MWh[Energy],Energy_Generated__MWh[Year],a!E$100,Energy_Generated__MWh[Quarter],"Q2",Energy_Generated__MWh[Plant],$E42),IF($H$4="Q3",SUMIFS(Energy_Generated__MWh[Energy],Energy_Generated__MWh[Year],a!E$100,Energy_Generated__MWh[Quarter],"Q3",Energy_Generated__MWh[Plant],$E42),IF($H$4="Q4",SUMIFS(Energy_Generated__MWh[Energy],Energy_Generated__MWh[Year],a!E$100,Energy_Generated__MWh[Quarter],"Q4",Energy_Generated__MWh[Plant],$E42), IF($H$4="Calendar Year",SUMIFS(Energy_Generated__MWh[Energy],Energy_Generated__MWh[Year],a!E$100,Energy_Generated__MWh[Plant],$E47),""))))))/10^3,"")</f>
        <v>14.098338</v>
      </c>
    </row>
    <row r="43" spans="5:10" x14ac:dyDescent="0.35">
      <c r="E43" s="539" t="s">
        <v>3</v>
      </c>
      <c r="F43" s="540">
        <f>IFERROR(SUM(IF($H$4="Q1",SUMIFS(Energy_Generated__MWh[Energy],Energy_Generated__MWh[Year],a!A$100,Energy_Generated__MWh[Quarter],"Q1",Energy_Generated__MWh[Plant],$E43),IF($H$4="Q2",SUMIFS(Energy_Generated__MWh[Energy],Energy_Generated__MWh[Year],a!A$100,Energy_Generated__MWh[Quarter],"Q2",Energy_Generated__MWh[Plant],$E43),IF($H$4="Q3",SUMIFS(Energy_Generated__MWh[Energy],Energy_Generated__MWh[Year],a!A$100,Energy_Generated__MWh[Quarter],"Q3",Energy_Generated__MWh[Plant],$E43),IF($H$4="Q4",SUMIFS(Energy_Generated__MWh[Energy],Energy_Generated__MWh[Year],a!A$100,Energy_Generated__MWh[Quarter],"Q4",Energy_Generated__MWh[Plant],$E43), IF($H$4="Calendar Year",SUMIFS(Energy_Generated__MWh[Energy],Energy_Generated__MWh[Year],a!A$100,Energy_Generated__MWh[Plant],$E48),""))))))/10^3,"")</f>
        <v>250.50554</v>
      </c>
      <c r="G43" s="540">
        <f>IFERROR(SUM(IF($H$4="Q1",SUMIFS(Energy_Generated__MWh[Energy],Energy_Generated__MWh[Year],a!B$100,Energy_Generated__MWh[Quarter],"Q1",Energy_Generated__MWh[Plant],$E43),IF($H$4="Q2",SUMIFS(Energy_Generated__MWh[Energy],Energy_Generated__MWh[Year],a!B$100,Energy_Generated__MWh[Quarter],"Q2",Energy_Generated__MWh[Plant],$E43),IF($H$4="Q3",SUMIFS(Energy_Generated__MWh[Energy],Energy_Generated__MWh[Year],a!B$100,Energy_Generated__MWh[Quarter],"Q3",Energy_Generated__MWh[Plant],$E43),IF($H$4="Q4",SUMIFS(Energy_Generated__MWh[Energy],Energy_Generated__MWh[Year],a!B$100,Energy_Generated__MWh[Quarter],"Q4",Energy_Generated__MWh[Plant],$E43), IF($H$4="Calendar Year",SUMIFS(Energy_Generated__MWh[Energy],Energy_Generated__MWh[Year],a!B$100,Energy_Generated__MWh[Plant],$E48),""))))))/10^3,"")</f>
        <v>363.42382999999995</v>
      </c>
      <c r="H43" s="540">
        <f>IFERROR(SUM(IF($H$4="Q1",SUMIFS(Energy_Generated__MWh[Energy],Energy_Generated__MWh[Year],a!C$100,Energy_Generated__MWh[Quarter],"Q1",Energy_Generated__MWh[Plant],$E43),IF($H$4="Q2",SUMIFS(Energy_Generated__MWh[Energy],Energy_Generated__MWh[Year],a!C$100,Energy_Generated__MWh[Quarter],"Q2",Energy_Generated__MWh[Plant],$E43),IF($H$4="Q3",SUMIFS(Energy_Generated__MWh[Energy],Energy_Generated__MWh[Year],a!C$100,Energy_Generated__MWh[Quarter],"Q3",Energy_Generated__MWh[Plant],$E43),IF($H$4="Q4",SUMIFS(Energy_Generated__MWh[Energy],Energy_Generated__MWh[Year],a!C$100,Energy_Generated__MWh[Quarter],"Q4",Energy_Generated__MWh[Plant],$E43), IF($H$4="Calendar Year",SUMIFS(Energy_Generated__MWh[Energy],Energy_Generated__MWh[Year],a!C$100,Energy_Generated__MWh[Plant],$E48),""))))))/10^3,"")</f>
        <v>368.74720000000002</v>
      </c>
      <c r="I43" s="540">
        <f>IFERROR(SUM(IF($H$4="Q1",SUMIFS(Energy_Generated__MWh[Energy],Energy_Generated__MWh[Year],a!D$100,Energy_Generated__MWh[Quarter],"Q1",Energy_Generated__MWh[Plant],$E43),IF($H$4="Q2",SUMIFS(Energy_Generated__MWh[Energy],Energy_Generated__MWh[Year],a!D$100,Energy_Generated__MWh[Quarter],"Q2",Energy_Generated__MWh[Plant],$E43),IF($H$4="Q3",SUMIFS(Energy_Generated__MWh[Energy],Energy_Generated__MWh[Year],a!D$100,Energy_Generated__MWh[Quarter],"Q3",Energy_Generated__MWh[Plant],$E43),IF($H$4="Q4",SUMIFS(Energy_Generated__MWh[Energy],Energy_Generated__MWh[Year],a!D$100,Energy_Generated__MWh[Quarter],"Q4",Energy_Generated__MWh[Plant],$E43), IF($H$4="Calendar Year",SUMIFS(Energy_Generated__MWh[Energy],Energy_Generated__MWh[Year],a!D$100,Energy_Generated__MWh[Plant],$E48),""))))))/10^3,"")</f>
        <v>374.90188000000001</v>
      </c>
      <c r="J43" s="541">
        <f>IFERROR(SUM(IF($H$4="Q1",SUMIFS(Energy_Generated__MWh[Energy],Energy_Generated__MWh[Year],a!E$100,Energy_Generated__MWh[Quarter],"Q1",Energy_Generated__MWh[Plant],$E43),IF($H$4="Q2",SUMIFS(Energy_Generated__MWh[Energy],Energy_Generated__MWh[Year],a!E$100,Energy_Generated__MWh[Quarter],"Q2",Energy_Generated__MWh[Plant],$E43),IF($H$4="Q3",SUMIFS(Energy_Generated__MWh[Energy],Energy_Generated__MWh[Year],a!E$100,Energy_Generated__MWh[Quarter],"Q3",Energy_Generated__MWh[Plant],$E43),IF($H$4="Q4",SUMIFS(Energy_Generated__MWh[Energy],Energy_Generated__MWh[Year],a!E$100,Energy_Generated__MWh[Quarter],"Q4",Energy_Generated__MWh[Plant],$E43), IF($H$4="Calendar Year",SUMIFS(Energy_Generated__MWh[Energy],Energy_Generated__MWh[Year],a!E$100,Energy_Generated__MWh[Plant],$E48),""))))))/10^3,"")</f>
        <v>388.21841000000001</v>
      </c>
    </row>
    <row r="44" spans="5:10" x14ac:dyDescent="0.35">
      <c r="E44" s="539" t="s">
        <v>36</v>
      </c>
      <c r="F44" s="540">
        <f>IFERROR(SUM(IF($H$4="Q1",SUMIFS(Energy_Generated__MWh[Energy],Energy_Generated__MWh[Year],a!A$100,Energy_Generated__MWh[Quarter],"Q1",Energy_Generated__MWh[Plant],$E44),IF($H$4="Q2",SUMIFS(Energy_Generated__MWh[Energy],Energy_Generated__MWh[Year],a!A$100,Energy_Generated__MWh[Quarter],"Q2",Energy_Generated__MWh[Plant],$E44),IF($H$4="Q3",SUMIFS(Energy_Generated__MWh[Energy],Energy_Generated__MWh[Year],a!A$100,Energy_Generated__MWh[Quarter],"Q3",Energy_Generated__MWh[Plant],$E44),IF($H$4="Q4",SUMIFS(Energy_Generated__MWh[Energy],Energy_Generated__MWh[Year],a!A$100,Energy_Generated__MWh[Quarter],"Q4",Energy_Generated__MWh[Plant],$E44), IF($H$4="Calendar Year",SUMIFS(Energy_Generated__MWh[Energy],Energy_Generated__MWh[Year],a!A$100,Energy_Generated__MWh[Plant],$E49),""))))))/10^3,"")</f>
        <v>0</v>
      </c>
      <c r="G44" s="540">
        <f>IFERROR(SUM(IF($H$4="Q1",SUMIFS(Energy_Generated__MWh[Energy],Energy_Generated__MWh[Year],a!B$100,Energy_Generated__MWh[Quarter],"Q1",Energy_Generated__MWh[Plant],$E44),IF($H$4="Q2",SUMIFS(Energy_Generated__MWh[Energy],Energy_Generated__MWh[Year],a!B$100,Energy_Generated__MWh[Quarter],"Q2",Energy_Generated__MWh[Plant],$E44),IF($H$4="Q3",SUMIFS(Energy_Generated__MWh[Energy],Energy_Generated__MWh[Year],a!B$100,Energy_Generated__MWh[Quarter],"Q3",Energy_Generated__MWh[Plant],$E44),IF($H$4="Q4",SUMIFS(Energy_Generated__MWh[Energy],Energy_Generated__MWh[Year],a!B$100,Energy_Generated__MWh[Quarter],"Q4",Energy_Generated__MWh[Plant],$E44), IF($H$4="Calendar Year",SUMIFS(Energy_Generated__MWh[Energy],Energy_Generated__MWh[Year],a!B$100,Energy_Generated__MWh[Plant],$E49),""))))))/10^3,"")</f>
        <v>0</v>
      </c>
      <c r="H44" s="540">
        <f>IFERROR(SUM(IF($H$4="Q1",SUMIFS(Energy_Generated__MWh[Energy],Energy_Generated__MWh[Year],a!C$100,Energy_Generated__MWh[Quarter],"Q1",Energy_Generated__MWh[Plant],$E44),IF($H$4="Q2",SUMIFS(Energy_Generated__MWh[Energy],Energy_Generated__MWh[Year],a!C$100,Energy_Generated__MWh[Quarter],"Q2",Energy_Generated__MWh[Plant],$E44),IF($H$4="Q3",SUMIFS(Energy_Generated__MWh[Energy],Energy_Generated__MWh[Year],a!C$100,Energy_Generated__MWh[Quarter],"Q3",Energy_Generated__MWh[Plant],$E44),IF($H$4="Q4",SUMIFS(Energy_Generated__MWh[Energy],Energy_Generated__MWh[Year],a!C$100,Energy_Generated__MWh[Quarter],"Q4",Energy_Generated__MWh[Plant],$E44), IF($H$4="Calendar Year",SUMIFS(Energy_Generated__MWh[Energy],Energy_Generated__MWh[Year],a!C$100,Energy_Generated__MWh[Plant],$E49),""))))))/10^3,"")</f>
        <v>14.632160000000002</v>
      </c>
      <c r="I44" s="540">
        <f>IFERROR(SUM(IF($H$4="Q1",SUMIFS(Energy_Generated__MWh[Energy],Energy_Generated__MWh[Year],a!D$100,Energy_Generated__MWh[Quarter],"Q1",Energy_Generated__MWh[Plant],$E44),IF($H$4="Q2",SUMIFS(Energy_Generated__MWh[Energy],Energy_Generated__MWh[Year],a!D$100,Energy_Generated__MWh[Quarter],"Q2",Energy_Generated__MWh[Plant],$E44),IF($H$4="Q3",SUMIFS(Energy_Generated__MWh[Energy],Energy_Generated__MWh[Year],a!D$100,Energy_Generated__MWh[Quarter],"Q3",Energy_Generated__MWh[Plant],$E44),IF($H$4="Q4",SUMIFS(Energy_Generated__MWh[Energy],Energy_Generated__MWh[Year],a!D$100,Energy_Generated__MWh[Quarter],"Q4",Energy_Generated__MWh[Plant],$E44), IF($H$4="Calendar Year",SUMIFS(Energy_Generated__MWh[Energy],Energy_Generated__MWh[Year],a!D$100,Energy_Generated__MWh[Plant],$E49),""))))))/10^3,"")</f>
        <v>19.300926680001819</v>
      </c>
      <c r="J44" s="541">
        <f>IFERROR(SUM(IF($H$4="Q1",SUMIFS(Energy_Generated__MWh[Energy],Energy_Generated__MWh[Year],a!E$100,Energy_Generated__MWh[Quarter],"Q1",Energy_Generated__MWh[Plant],$E44),IF($H$4="Q2",SUMIFS(Energy_Generated__MWh[Energy],Energy_Generated__MWh[Year],a!E$100,Energy_Generated__MWh[Quarter],"Q2",Energy_Generated__MWh[Plant],$E44),IF($H$4="Q3",SUMIFS(Energy_Generated__MWh[Energy],Energy_Generated__MWh[Year],a!E$100,Energy_Generated__MWh[Quarter],"Q3",Energy_Generated__MWh[Plant],$E44),IF($H$4="Q4",SUMIFS(Energy_Generated__MWh[Energy],Energy_Generated__MWh[Year],a!E$100,Energy_Generated__MWh[Quarter],"Q4",Energy_Generated__MWh[Plant],$E44), IF($H$4="Calendar Year",SUMIFS(Energy_Generated__MWh[Energy],Energy_Generated__MWh[Year],a!E$100,Energy_Generated__MWh[Plant],$E49),""))))))/10^3,"")</f>
        <v>23.967545596400001</v>
      </c>
    </row>
    <row r="45" spans="5:10" x14ac:dyDescent="0.35">
      <c r="E45" s="539" t="s">
        <v>15</v>
      </c>
      <c r="F45" s="540">
        <f>IFERROR(SUM(IF($H$4="Q1",SUMIFS(Energy_Generated__MWh[Energy],Energy_Generated__MWh[Year],a!A$100,Energy_Generated__MWh[Quarter],"Q1",Energy_Generated__MWh[Plant],$E45),IF($H$4="Q2",SUMIFS(Energy_Generated__MWh[Energy],Energy_Generated__MWh[Year],a!A$100,Energy_Generated__MWh[Quarter],"Q2",Energy_Generated__MWh[Plant],$E45),IF($H$4="Q3",SUMIFS(Energy_Generated__MWh[Energy],Energy_Generated__MWh[Year],a!A$100,Energy_Generated__MWh[Quarter],"Q3",Energy_Generated__MWh[Plant],$E45),IF($H$4="Q4",SUMIFS(Energy_Generated__MWh[Energy],Energy_Generated__MWh[Year],a!A$100,Energy_Generated__MWh[Quarter],"Q4",Energy_Generated__MWh[Plant],$E45), IF($H$4="Calendar Year",SUMIFS(Energy_Generated__MWh[Energy],Energy_Generated__MWh[Year],a!A$100,Energy_Generated__MWh[Plant],$E50),""))))))/10^3,"")</f>
        <v>0.86914400000000003</v>
      </c>
      <c r="G45" s="540">
        <f>IFERROR(SUM(IF($H$4="Q1",SUMIFS(Energy_Generated__MWh[Energy],Energy_Generated__MWh[Year],a!B$100,Energy_Generated__MWh[Quarter],"Q1",Energy_Generated__MWh[Plant],$E45),IF($H$4="Q2",SUMIFS(Energy_Generated__MWh[Energy],Energy_Generated__MWh[Year],a!B$100,Energy_Generated__MWh[Quarter],"Q2",Energy_Generated__MWh[Plant],$E45),IF($H$4="Q3",SUMIFS(Energy_Generated__MWh[Energy],Energy_Generated__MWh[Year],a!B$100,Energy_Generated__MWh[Quarter],"Q3",Energy_Generated__MWh[Plant],$E45),IF($H$4="Q4",SUMIFS(Energy_Generated__MWh[Energy],Energy_Generated__MWh[Year],a!B$100,Energy_Generated__MWh[Quarter],"Q4",Energy_Generated__MWh[Plant],$E45), IF($H$4="Calendar Year",SUMIFS(Energy_Generated__MWh[Energy],Energy_Generated__MWh[Year],a!B$100,Energy_Generated__MWh[Plant],$E50),""))))))/10^3,"")</f>
        <v>0</v>
      </c>
      <c r="H45" s="540">
        <f>IFERROR(SUM(IF($H$4="Q1",SUMIFS(Energy_Generated__MWh[Energy],Energy_Generated__MWh[Year],a!C$100,Energy_Generated__MWh[Quarter],"Q1",Energy_Generated__MWh[Plant],$E45),IF($H$4="Q2",SUMIFS(Energy_Generated__MWh[Energy],Energy_Generated__MWh[Year],a!C$100,Energy_Generated__MWh[Quarter],"Q2",Energy_Generated__MWh[Plant],$E45),IF($H$4="Q3",SUMIFS(Energy_Generated__MWh[Energy],Energy_Generated__MWh[Year],a!C$100,Energy_Generated__MWh[Quarter],"Q3",Energy_Generated__MWh[Plant],$E45),IF($H$4="Q4",SUMIFS(Energy_Generated__MWh[Energy],Energy_Generated__MWh[Year],a!C$100,Energy_Generated__MWh[Quarter],"Q4",Energy_Generated__MWh[Plant],$E45), IF($H$4="Calendar Year",SUMIFS(Energy_Generated__MWh[Energy],Energy_Generated__MWh[Year],a!C$100,Energy_Generated__MWh[Plant],$E50),""))))))/10^3,"")</f>
        <v>1.293501</v>
      </c>
      <c r="I45" s="540">
        <f>IFERROR(SUM(IF($H$4="Q1",SUMIFS(Energy_Generated__MWh[Energy],Energy_Generated__MWh[Year],a!D$100,Energy_Generated__MWh[Quarter],"Q1",Energy_Generated__MWh[Plant],$E45),IF($H$4="Q2",SUMIFS(Energy_Generated__MWh[Energy],Energy_Generated__MWh[Year],a!D$100,Energy_Generated__MWh[Quarter],"Q2",Energy_Generated__MWh[Plant],$E45),IF($H$4="Q3",SUMIFS(Energy_Generated__MWh[Energy],Energy_Generated__MWh[Year],a!D$100,Energy_Generated__MWh[Quarter],"Q3",Energy_Generated__MWh[Plant],$E45),IF($H$4="Q4",SUMIFS(Energy_Generated__MWh[Energy],Energy_Generated__MWh[Year],a!D$100,Energy_Generated__MWh[Quarter],"Q4",Energy_Generated__MWh[Plant],$E45), IF($H$4="Calendar Year",SUMIFS(Energy_Generated__MWh[Energy],Energy_Generated__MWh[Year],a!D$100,Energy_Generated__MWh[Plant],$E50),""))))))/10^3,"")</f>
        <v>2.6730880000000004</v>
      </c>
      <c r="J45" s="541">
        <f>IFERROR(SUM(IF($H$4="Q1",SUMIFS(Energy_Generated__MWh[Energy],Energy_Generated__MWh[Year],a!E$100,Energy_Generated__MWh[Quarter],"Q1",Energy_Generated__MWh[Plant],$E45),IF($H$4="Q2",SUMIFS(Energy_Generated__MWh[Energy],Energy_Generated__MWh[Year],a!E$100,Energy_Generated__MWh[Quarter],"Q2",Energy_Generated__MWh[Plant],$E45),IF($H$4="Q3",SUMIFS(Energy_Generated__MWh[Energy],Energy_Generated__MWh[Year],a!E$100,Energy_Generated__MWh[Quarter],"Q3",Energy_Generated__MWh[Plant],$E45),IF($H$4="Q4",SUMIFS(Energy_Generated__MWh[Energy],Energy_Generated__MWh[Year],a!E$100,Energy_Generated__MWh[Quarter],"Q4",Energy_Generated__MWh[Plant],$E45), IF($H$4="Calendar Year",SUMIFS(Energy_Generated__MWh[Energy],Energy_Generated__MWh[Year],a!E$100,Energy_Generated__MWh[Plant],$E50),""))))))/10^3,"")</f>
        <v>0</v>
      </c>
    </row>
    <row r="46" spans="5:10" x14ac:dyDescent="0.35">
      <c r="E46" s="539" t="s">
        <v>10</v>
      </c>
      <c r="F46" s="540">
        <f>IFERROR(SUM(IF($H$4="Q1",SUMIFS(Energy_Generated__MWh[Energy],Energy_Generated__MWh[Year],a!A$100,Energy_Generated__MWh[Quarter],"Q1",Energy_Generated__MWh[Plant],$E46),IF($H$4="Q2",SUMIFS(Energy_Generated__MWh[Energy],Energy_Generated__MWh[Year],a!A$100,Energy_Generated__MWh[Quarter],"Q2",Energy_Generated__MWh[Plant],$E46),IF($H$4="Q3",SUMIFS(Energy_Generated__MWh[Energy],Energy_Generated__MWh[Year],a!A$100,Energy_Generated__MWh[Quarter],"Q3",Energy_Generated__MWh[Plant],$E46),IF($H$4="Q4",SUMIFS(Energy_Generated__MWh[Energy],Energy_Generated__MWh[Year],a!A$100,Energy_Generated__MWh[Quarter],"Q4",Energy_Generated__MWh[Plant],$E46), IF($H$4="Calendar Year",SUMIFS(Energy_Generated__MWh[Energy],Energy_Generated__MWh[Year],a!A$100,Energy_Generated__MWh[Plant],$E51),""))))))/10^3,"")</f>
        <v>1.3782739999999998</v>
      </c>
      <c r="G46" s="540">
        <f>IFERROR(SUM(IF($H$4="Q1",SUMIFS(Energy_Generated__MWh[Energy],Energy_Generated__MWh[Year],a!B$100,Energy_Generated__MWh[Quarter],"Q1",Energy_Generated__MWh[Plant],$E46),IF($H$4="Q2",SUMIFS(Energy_Generated__MWh[Energy],Energy_Generated__MWh[Year],a!B$100,Energy_Generated__MWh[Quarter],"Q2",Energy_Generated__MWh[Plant],$E46),IF($H$4="Q3",SUMIFS(Energy_Generated__MWh[Energy],Energy_Generated__MWh[Year],a!B$100,Energy_Generated__MWh[Quarter],"Q3",Energy_Generated__MWh[Plant],$E46),IF($H$4="Q4",SUMIFS(Energy_Generated__MWh[Energy],Energy_Generated__MWh[Year],a!B$100,Energy_Generated__MWh[Quarter],"Q4",Energy_Generated__MWh[Plant],$E46), IF($H$4="Calendar Year",SUMIFS(Energy_Generated__MWh[Energy],Energy_Generated__MWh[Year],a!B$100,Energy_Generated__MWh[Plant],$E51),""))))))/10^3,"")</f>
        <v>4.1359999999999999E-3</v>
      </c>
      <c r="H46" s="540">
        <f>IFERROR(SUM(IF($H$4="Q1",SUMIFS(Energy_Generated__MWh[Energy],Energy_Generated__MWh[Year],a!C$100,Energy_Generated__MWh[Quarter],"Q1",Energy_Generated__MWh[Plant],$E46),IF($H$4="Q2",SUMIFS(Energy_Generated__MWh[Energy],Energy_Generated__MWh[Year],a!C$100,Energy_Generated__MWh[Quarter],"Q2",Energy_Generated__MWh[Plant],$E46),IF($H$4="Q3",SUMIFS(Energy_Generated__MWh[Energy],Energy_Generated__MWh[Year],a!C$100,Energy_Generated__MWh[Quarter],"Q3",Energy_Generated__MWh[Plant],$E46),IF($H$4="Q4",SUMIFS(Energy_Generated__MWh[Energy],Energy_Generated__MWh[Year],a!C$100,Energy_Generated__MWh[Quarter],"Q4",Energy_Generated__MWh[Plant],$E46), IF($H$4="Calendar Year",SUMIFS(Energy_Generated__MWh[Energy],Energy_Generated__MWh[Year],a!C$100,Energy_Generated__MWh[Plant],$E51),""))))))/10^3,"")</f>
        <v>0</v>
      </c>
      <c r="I46" s="540">
        <f>IFERROR(SUM(IF($H$4="Q1",SUMIFS(Energy_Generated__MWh[Energy],Energy_Generated__MWh[Year],a!D$100,Energy_Generated__MWh[Quarter],"Q1",Energy_Generated__MWh[Plant],$E46),IF($H$4="Q2",SUMIFS(Energy_Generated__MWh[Energy],Energy_Generated__MWh[Year],a!D$100,Energy_Generated__MWh[Quarter],"Q2",Energy_Generated__MWh[Plant],$E46),IF($H$4="Q3",SUMIFS(Energy_Generated__MWh[Energy],Energy_Generated__MWh[Year],a!D$100,Energy_Generated__MWh[Quarter],"Q3",Energy_Generated__MWh[Plant],$E46),IF($H$4="Q4",SUMIFS(Energy_Generated__MWh[Energy],Energy_Generated__MWh[Year],a!D$100,Energy_Generated__MWh[Quarter],"Q4",Energy_Generated__MWh[Plant],$E46), IF($H$4="Calendar Year",SUMIFS(Energy_Generated__MWh[Energy],Energy_Generated__MWh[Year],a!D$100,Energy_Generated__MWh[Plant],$E51),""))))))/10^3,"")</f>
        <v>3.2697750000000001</v>
      </c>
      <c r="J46" s="541">
        <f>IFERROR(SUM(IF($H$4="Q1",SUMIFS(Energy_Generated__MWh[Energy],Energy_Generated__MWh[Year],a!E$100,Energy_Generated__MWh[Quarter],"Q1",Energy_Generated__MWh[Plant],$E46),IF($H$4="Q2",SUMIFS(Energy_Generated__MWh[Energy],Energy_Generated__MWh[Year],a!E$100,Energy_Generated__MWh[Quarter],"Q2",Energy_Generated__MWh[Plant],$E46),IF($H$4="Q3",SUMIFS(Energy_Generated__MWh[Energy],Energy_Generated__MWh[Year],a!E$100,Energy_Generated__MWh[Quarter],"Q3",Energy_Generated__MWh[Plant],$E46),IF($H$4="Q4",SUMIFS(Energy_Generated__MWh[Energy],Energy_Generated__MWh[Year],a!E$100,Energy_Generated__MWh[Quarter],"Q4",Energy_Generated__MWh[Plant],$E46), IF($H$4="Calendar Year",SUMIFS(Energy_Generated__MWh[Energy],Energy_Generated__MWh[Year],a!E$100,Energy_Generated__MWh[Plant],$E51),""))))))/10^3,"")</f>
        <v>1.852506039999996</v>
      </c>
    </row>
    <row r="47" spans="5:10" x14ac:dyDescent="0.35">
      <c r="E47" s="539" t="s">
        <v>24</v>
      </c>
      <c r="F47" s="540">
        <f>IFERROR(SUM(IF($H$4="Q1",SUMIFS(Energy_Generated__MWh[Energy],Energy_Generated__MWh[Year],a!A$100,Energy_Generated__MWh[Quarter],"Q1",Energy_Generated__MWh[Plant],$E47),IF($H$4="Q2",SUMIFS(Energy_Generated__MWh[Energy],Energy_Generated__MWh[Year],a!A$100,Energy_Generated__MWh[Quarter],"Q2",Energy_Generated__MWh[Plant],$E47),IF($H$4="Q3",SUMIFS(Energy_Generated__MWh[Energy],Energy_Generated__MWh[Year],a!A$100,Energy_Generated__MWh[Quarter],"Q3",Energy_Generated__MWh[Plant],$E47),IF($H$4="Q4",SUMIFS(Energy_Generated__MWh[Energy],Energy_Generated__MWh[Year],a!A$100,Energy_Generated__MWh[Quarter],"Q4",Energy_Generated__MWh[Plant],$E47), IF($H$4="Calendar Year",SUMIFS(Energy_Generated__MWh[Energy],Energy_Generated__MWh[Year],a!A$100,Energy_Generated__MWh[Plant],$E52),""))))))/10^3,"")</f>
        <v>6.3022999999999998</v>
      </c>
      <c r="G47" s="540">
        <f>IFERROR(SUM(IF($H$4="Q1",SUMIFS(Energy_Generated__MWh[Energy],Energy_Generated__MWh[Year],a!B$100,Energy_Generated__MWh[Quarter],"Q1",Energy_Generated__MWh[Plant],$E47),IF($H$4="Q2",SUMIFS(Energy_Generated__MWh[Energy],Energy_Generated__MWh[Year],a!B$100,Energy_Generated__MWh[Quarter],"Q2",Energy_Generated__MWh[Plant],$E47),IF($H$4="Q3",SUMIFS(Energy_Generated__MWh[Energy],Energy_Generated__MWh[Year],a!B$100,Energy_Generated__MWh[Quarter],"Q3",Energy_Generated__MWh[Plant],$E47),IF($H$4="Q4",SUMIFS(Energy_Generated__MWh[Energy],Energy_Generated__MWh[Year],a!B$100,Energy_Generated__MWh[Quarter],"Q4",Energy_Generated__MWh[Plant],$E47), IF($H$4="Calendar Year",SUMIFS(Energy_Generated__MWh[Energy],Energy_Generated__MWh[Year],a!B$100,Energy_Generated__MWh[Plant],$E52),""))))))/10^3,"")</f>
        <v>5.78085</v>
      </c>
      <c r="H47" s="540">
        <f>IFERROR(SUM(IF($H$4="Q1",SUMIFS(Energy_Generated__MWh[Energy],Energy_Generated__MWh[Year],a!C$100,Energy_Generated__MWh[Quarter],"Q1",Energy_Generated__MWh[Plant],$E47),IF($H$4="Q2",SUMIFS(Energy_Generated__MWh[Energy],Energy_Generated__MWh[Year],a!C$100,Energy_Generated__MWh[Quarter],"Q2",Energy_Generated__MWh[Plant],$E47),IF($H$4="Q3",SUMIFS(Energy_Generated__MWh[Energy],Energy_Generated__MWh[Year],a!C$100,Energy_Generated__MWh[Quarter],"Q3",Energy_Generated__MWh[Plant],$E47),IF($H$4="Q4",SUMIFS(Energy_Generated__MWh[Energy],Energy_Generated__MWh[Year],a!C$100,Energy_Generated__MWh[Quarter],"Q4",Energy_Generated__MWh[Plant],$E47), IF($H$4="Calendar Year",SUMIFS(Energy_Generated__MWh[Energy],Energy_Generated__MWh[Year],a!C$100,Energy_Generated__MWh[Plant],$E52),""))))))/10^3,"")</f>
        <v>5.0069300000000005</v>
      </c>
      <c r="I47" s="540">
        <f>IFERROR(SUM(IF($H$4="Q1",SUMIFS(Energy_Generated__MWh[Energy],Energy_Generated__MWh[Year],a!D$100,Energy_Generated__MWh[Quarter],"Q1",Energy_Generated__MWh[Plant],$E47),IF($H$4="Q2",SUMIFS(Energy_Generated__MWh[Energy],Energy_Generated__MWh[Year],a!D$100,Energy_Generated__MWh[Quarter],"Q2",Energy_Generated__MWh[Plant],$E47),IF($H$4="Q3",SUMIFS(Energy_Generated__MWh[Energy],Energy_Generated__MWh[Year],a!D$100,Energy_Generated__MWh[Quarter],"Q3",Energy_Generated__MWh[Plant],$E47),IF($H$4="Q4",SUMIFS(Energy_Generated__MWh[Energy],Energy_Generated__MWh[Year],a!D$100,Energy_Generated__MWh[Quarter],"Q4",Energy_Generated__MWh[Plant],$E47), IF($H$4="Calendar Year",SUMIFS(Energy_Generated__MWh[Energy],Energy_Generated__MWh[Year],a!D$100,Energy_Generated__MWh[Plant],$E52),""))))))/10^3,"")</f>
        <v>5.70946</v>
      </c>
      <c r="J47" s="541">
        <f>IFERROR(SUM(IF($H$4="Q1",SUMIFS(Energy_Generated__MWh[Energy],Energy_Generated__MWh[Year],a!E$100,Energy_Generated__MWh[Quarter],"Q1",Energy_Generated__MWh[Plant],$E47),IF($H$4="Q2",SUMIFS(Energy_Generated__MWh[Energy],Energy_Generated__MWh[Year],a!E$100,Energy_Generated__MWh[Quarter],"Q2",Energy_Generated__MWh[Plant],$E47),IF($H$4="Q3",SUMIFS(Energy_Generated__MWh[Energy],Energy_Generated__MWh[Year],a!E$100,Energy_Generated__MWh[Quarter],"Q3",Energy_Generated__MWh[Plant],$E47),IF($H$4="Q4",SUMIFS(Energy_Generated__MWh[Energy],Energy_Generated__MWh[Year],a!E$100,Energy_Generated__MWh[Quarter],"Q4",Energy_Generated__MWh[Plant],$E47), IF($H$4="Calendar Year",SUMIFS(Energy_Generated__MWh[Energy],Energy_Generated__MWh[Year],a!E$100,Energy_Generated__MWh[Plant],$E52),""))))))/10^3,"")</f>
        <v>5.6915100000000001</v>
      </c>
    </row>
    <row r="48" spans="5:10" x14ac:dyDescent="0.35">
      <c r="E48" s="539" t="s">
        <v>27</v>
      </c>
      <c r="F48" s="540">
        <f>IFERROR(SUM(IF($H$4="Q1",SUMIFS(Energy_Generated__MWh[Energy],Energy_Generated__MWh[Year],a!A$100,Energy_Generated__MWh[Quarter],"Q1",Energy_Generated__MWh[Plant],$E48),IF($H$4="Q2",SUMIFS(Energy_Generated__MWh[Energy],Energy_Generated__MWh[Year],a!A$100,Energy_Generated__MWh[Quarter],"Q2",Energy_Generated__MWh[Plant],$E48),IF($H$4="Q3",SUMIFS(Energy_Generated__MWh[Energy],Energy_Generated__MWh[Year],a!A$100,Energy_Generated__MWh[Quarter],"Q3",Energy_Generated__MWh[Plant],$E48),IF($H$4="Q4",SUMIFS(Energy_Generated__MWh[Energy],Energy_Generated__MWh[Year],a!A$100,Energy_Generated__MWh[Quarter],"Q4",Energy_Generated__MWh[Plant],$E48), IF($H$4="Calendar Year",SUMIFS(Energy_Generated__MWh[Energy],Energy_Generated__MWh[Year],a!A$100,Energy_Generated__MWh[Plant],$E53),""))))))/10^3,"")</f>
        <v>2.5323800000000003</v>
      </c>
      <c r="G48" s="540">
        <f>IFERROR(SUM(IF($H$4="Q1",SUMIFS(Energy_Generated__MWh[Energy],Energy_Generated__MWh[Year],a!B$100,Energy_Generated__MWh[Quarter],"Q1",Energy_Generated__MWh[Plant],$E48),IF($H$4="Q2",SUMIFS(Energy_Generated__MWh[Energy],Energy_Generated__MWh[Year],a!B$100,Energy_Generated__MWh[Quarter],"Q2",Energy_Generated__MWh[Plant],$E48),IF($H$4="Q3",SUMIFS(Energy_Generated__MWh[Energy],Energy_Generated__MWh[Year],a!B$100,Energy_Generated__MWh[Quarter],"Q3",Energy_Generated__MWh[Plant],$E48),IF($H$4="Q4",SUMIFS(Energy_Generated__MWh[Energy],Energy_Generated__MWh[Year],a!B$100,Energy_Generated__MWh[Quarter],"Q4",Energy_Generated__MWh[Plant],$E48), IF($H$4="Calendar Year",SUMIFS(Energy_Generated__MWh[Energy],Energy_Generated__MWh[Year],a!B$100,Energy_Generated__MWh[Plant],$E53),""))))))/10^3,"")</f>
        <v>2.99505</v>
      </c>
      <c r="H48" s="540">
        <f>IFERROR(SUM(IF($H$4="Q1",SUMIFS(Energy_Generated__MWh[Energy],Energy_Generated__MWh[Year],a!C$100,Energy_Generated__MWh[Quarter],"Q1",Energy_Generated__MWh[Plant],$E48),IF($H$4="Q2",SUMIFS(Energy_Generated__MWh[Energy],Energy_Generated__MWh[Year],a!C$100,Energy_Generated__MWh[Quarter],"Q2",Energy_Generated__MWh[Plant],$E48),IF($H$4="Q3",SUMIFS(Energy_Generated__MWh[Energy],Energy_Generated__MWh[Year],a!C$100,Energy_Generated__MWh[Quarter],"Q3",Energy_Generated__MWh[Plant],$E48),IF($H$4="Q4",SUMIFS(Energy_Generated__MWh[Energy],Energy_Generated__MWh[Year],a!C$100,Energy_Generated__MWh[Quarter],"Q4",Energy_Generated__MWh[Plant],$E48), IF($H$4="Calendar Year",SUMIFS(Energy_Generated__MWh[Energy],Energy_Generated__MWh[Year],a!C$100,Energy_Generated__MWh[Plant],$E53),""))))))/10^3,"")</f>
        <v>2.3795000000000002</v>
      </c>
      <c r="I48" s="540">
        <f>IFERROR(SUM(IF($H$4="Q1",SUMIFS(Energy_Generated__MWh[Energy],Energy_Generated__MWh[Year],a!D$100,Energy_Generated__MWh[Quarter],"Q1",Energy_Generated__MWh[Plant],$E48),IF($H$4="Q2",SUMIFS(Energy_Generated__MWh[Energy],Energy_Generated__MWh[Year],a!D$100,Energy_Generated__MWh[Quarter],"Q2",Energy_Generated__MWh[Plant],$E48),IF($H$4="Q3",SUMIFS(Energy_Generated__MWh[Energy],Energy_Generated__MWh[Year],a!D$100,Energy_Generated__MWh[Quarter],"Q3",Energy_Generated__MWh[Plant],$E48),IF($H$4="Q4",SUMIFS(Energy_Generated__MWh[Energy],Energy_Generated__MWh[Year],a!D$100,Energy_Generated__MWh[Quarter],"Q4",Energy_Generated__MWh[Plant],$E48), IF($H$4="Calendar Year",SUMIFS(Energy_Generated__MWh[Energy],Energy_Generated__MWh[Year],a!D$100,Energy_Generated__MWh[Plant],$E53),""))))))/10^3,"")</f>
        <v>3.0509119999999998</v>
      </c>
      <c r="J48" s="541">
        <f>IFERROR(SUM(IF($H$4="Q1",SUMIFS(Energy_Generated__MWh[Energy],Energy_Generated__MWh[Year],a!E$100,Energy_Generated__MWh[Quarter],"Q1",Energy_Generated__MWh[Plant],$E48),IF($H$4="Q2",SUMIFS(Energy_Generated__MWh[Energy],Energy_Generated__MWh[Year],a!E$100,Energy_Generated__MWh[Quarter],"Q2",Energy_Generated__MWh[Plant],$E48),IF($H$4="Q3",SUMIFS(Energy_Generated__MWh[Energy],Energy_Generated__MWh[Year],a!E$100,Energy_Generated__MWh[Quarter],"Q3",Energy_Generated__MWh[Plant],$E48),IF($H$4="Q4",SUMIFS(Energy_Generated__MWh[Energy],Energy_Generated__MWh[Year],a!E$100,Energy_Generated__MWh[Quarter],"Q4",Energy_Generated__MWh[Plant],$E48), IF($H$4="Calendar Year",SUMIFS(Energy_Generated__MWh[Energy],Energy_Generated__MWh[Year],a!E$100,Energy_Generated__MWh[Plant],$E53),""))))))/10^3,"")</f>
        <v>2.2001650000000001</v>
      </c>
    </row>
    <row r="49" spans="5:10" x14ac:dyDescent="0.35">
      <c r="E49" s="539" t="s">
        <v>16</v>
      </c>
      <c r="F49" s="540">
        <f>IFERROR(SUM(IF($H$4="Q1",SUMIFS(Energy_Generated__MWh[Energy],Energy_Generated__MWh[Year],a!A$100,Energy_Generated__MWh[Quarter],"Q1",Energy_Generated__MWh[Plant],$E49),IF($H$4="Q2",SUMIFS(Energy_Generated__MWh[Energy],Energy_Generated__MWh[Year],a!A$100,Energy_Generated__MWh[Quarter],"Q2",Energy_Generated__MWh[Plant],$E49),IF($H$4="Q3",SUMIFS(Energy_Generated__MWh[Energy],Energy_Generated__MWh[Year],a!A$100,Energy_Generated__MWh[Quarter],"Q3",Energy_Generated__MWh[Plant],$E49),IF($H$4="Q4",SUMIFS(Energy_Generated__MWh[Energy],Energy_Generated__MWh[Year],a!A$100,Energy_Generated__MWh[Quarter],"Q4",Energy_Generated__MWh[Plant],$E49), IF($H$4="Calendar Year",SUMIFS(Energy_Generated__MWh[Energy],Energy_Generated__MWh[Year],a!A$100,Energy_Generated__MWh[Plant],$E54),""))))))/10^3,"")</f>
        <v>14.939873</v>
      </c>
      <c r="G49" s="540">
        <f>IFERROR(SUM(IF($H$4="Q1",SUMIFS(Energy_Generated__MWh[Energy],Energy_Generated__MWh[Year],a!B$100,Energy_Generated__MWh[Quarter],"Q1",Energy_Generated__MWh[Plant],$E49),IF($H$4="Q2",SUMIFS(Energy_Generated__MWh[Energy],Energy_Generated__MWh[Year],a!B$100,Energy_Generated__MWh[Quarter],"Q2",Energy_Generated__MWh[Plant],$E49),IF($H$4="Q3",SUMIFS(Energy_Generated__MWh[Energy],Energy_Generated__MWh[Year],a!B$100,Energy_Generated__MWh[Quarter],"Q3",Energy_Generated__MWh[Plant],$E49),IF($H$4="Q4",SUMIFS(Energy_Generated__MWh[Energy],Energy_Generated__MWh[Year],a!B$100,Energy_Generated__MWh[Quarter],"Q4",Energy_Generated__MWh[Plant],$E49), IF($H$4="Calendar Year",SUMIFS(Energy_Generated__MWh[Energy],Energy_Generated__MWh[Year],a!B$100,Energy_Generated__MWh[Plant],$E54),""))))))/10^3,"")</f>
        <v>16.097770000000001</v>
      </c>
      <c r="H49" s="540">
        <f>IFERROR(SUM(IF($H$4="Q1",SUMIFS(Energy_Generated__MWh[Energy],Energy_Generated__MWh[Year],a!C$100,Energy_Generated__MWh[Quarter],"Q1",Energy_Generated__MWh[Plant],$E49),IF($H$4="Q2",SUMIFS(Energy_Generated__MWh[Energy],Energy_Generated__MWh[Year],a!C$100,Energy_Generated__MWh[Quarter],"Q2",Energy_Generated__MWh[Plant],$E49),IF($H$4="Q3",SUMIFS(Energy_Generated__MWh[Energy],Energy_Generated__MWh[Year],a!C$100,Energy_Generated__MWh[Quarter],"Q3",Energy_Generated__MWh[Plant],$E49),IF($H$4="Q4",SUMIFS(Energy_Generated__MWh[Energy],Energy_Generated__MWh[Year],a!C$100,Energy_Generated__MWh[Quarter],"Q4",Energy_Generated__MWh[Plant],$E49), IF($H$4="Calendar Year",SUMIFS(Energy_Generated__MWh[Energy],Energy_Generated__MWh[Year],a!C$100,Energy_Generated__MWh[Plant],$E54),""))))))/10^3,"")</f>
        <v>16.01183</v>
      </c>
      <c r="I49" s="540">
        <f>IFERROR(SUM(IF($H$4="Q1",SUMIFS(Energy_Generated__MWh[Energy],Energy_Generated__MWh[Year],a!D$100,Energy_Generated__MWh[Quarter],"Q1",Energy_Generated__MWh[Plant],$E49),IF($H$4="Q2",SUMIFS(Energy_Generated__MWh[Energy],Energy_Generated__MWh[Year],a!D$100,Energy_Generated__MWh[Quarter],"Q2",Energy_Generated__MWh[Plant],$E49),IF($H$4="Q3",SUMIFS(Energy_Generated__MWh[Energy],Energy_Generated__MWh[Year],a!D$100,Energy_Generated__MWh[Quarter],"Q3",Energy_Generated__MWh[Plant],$E49),IF($H$4="Q4",SUMIFS(Energy_Generated__MWh[Energy],Energy_Generated__MWh[Year],a!D$100,Energy_Generated__MWh[Quarter],"Q4",Energy_Generated__MWh[Plant],$E49), IF($H$4="Calendar Year",SUMIFS(Energy_Generated__MWh[Energy],Energy_Generated__MWh[Year],a!D$100,Energy_Generated__MWh[Plant],$E54),""))))))/10^3,"")</f>
        <v>18.310880000000001</v>
      </c>
      <c r="J49" s="541">
        <f>IFERROR(SUM(IF($H$4="Q1",SUMIFS(Energy_Generated__MWh[Energy],Energy_Generated__MWh[Year],a!E$100,Energy_Generated__MWh[Quarter],"Q1",Energy_Generated__MWh[Plant],$E49),IF($H$4="Q2",SUMIFS(Energy_Generated__MWh[Energy],Energy_Generated__MWh[Year],a!E$100,Energy_Generated__MWh[Quarter],"Q2",Energy_Generated__MWh[Plant],$E49),IF($H$4="Q3",SUMIFS(Energy_Generated__MWh[Energy],Energy_Generated__MWh[Year],a!E$100,Energy_Generated__MWh[Quarter],"Q3",Energy_Generated__MWh[Plant],$E49),IF($H$4="Q4",SUMIFS(Energy_Generated__MWh[Energy],Energy_Generated__MWh[Year],a!E$100,Energy_Generated__MWh[Quarter],"Q4",Energy_Generated__MWh[Plant],$E49), IF($H$4="Calendar Year",SUMIFS(Energy_Generated__MWh[Energy],Energy_Generated__MWh[Year],a!E$100,Energy_Generated__MWh[Plant],$E54),""))))))/10^3,"")</f>
        <v>15.9949828416181</v>
      </c>
    </row>
    <row r="50" spans="5:10" x14ac:dyDescent="0.35">
      <c r="E50" s="539" t="s">
        <v>13</v>
      </c>
      <c r="F50" s="540">
        <f>IFERROR(SUM(IF($H$4="Q1",SUMIFS(Energy_Generated__MWh[Energy],Energy_Generated__MWh[Year],a!A$100,Energy_Generated__MWh[Quarter],"Q1",Energy_Generated__MWh[Plant],$E50),IF($H$4="Q2",SUMIFS(Energy_Generated__MWh[Energy],Energy_Generated__MWh[Year],a!A$100,Energy_Generated__MWh[Quarter],"Q2",Energy_Generated__MWh[Plant],$E50),IF($H$4="Q3",SUMIFS(Energy_Generated__MWh[Energy],Energy_Generated__MWh[Year],a!A$100,Energy_Generated__MWh[Quarter],"Q3",Energy_Generated__MWh[Plant],$E50),IF($H$4="Q4",SUMIFS(Energy_Generated__MWh[Energy],Energy_Generated__MWh[Year],a!A$100,Energy_Generated__MWh[Quarter],"Q4",Energy_Generated__MWh[Plant],$E50), IF($H$4="Calendar Year",SUMIFS(Energy_Generated__MWh[Energy],Energy_Generated__MWh[Year],a!A$100,Energy_Generated__MWh[Plant],$E55),""))))))/10^3,"")</f>
        <v>0</v>
      </c>
      <c r="G50" s="540">
        <f>IFERROR(SUM(IF($H$4="Q1",SUMIFS(Energy_Generated__MWh[Energy],Energy_Generated__MWh[Year],a!B$100,Energy_Generated__MWh[Quarter],"Q1",Energy_Generated__MWh[Plant],$E50),IF($H$4="Q2",SUMIFS(Energy_Generated__MWh[Energy],Energy_Generated__MWh[Year],a!B$100,Energy_Generated__MWh[Quarter],"Q2",Energy_Generated__MWh[Plant],$E50),IF($H$4="Q3",SUMIFS(Energy_Generated__MWh[Energy],Energy_Generated__MWh[Year],a!B$100,Energy_Generated__MWh[Quarter],"Q3",Energy_Generated__MWh[Plant],$E50),IF($H$4="Q4",SUMIFS(Energy_Generated__MWh[Energy],Energy_Generated__MWh[Year],a!B$100,Energy_Generated__MWh[Quarter],"Q4",Energy_Generated__MWh[Plant],$E50), IF($H$4="Calendar Year",SUMIFS(Energy_Generated__MWh[Energy],Energy_Generated__MWh[Year],a!B$100,Energy_Generated__MWh[Plant],$E55),""))))))/10^3,"")</f>
        <v>0</v>
      </c>
      <c r="H50" s="540">
        <f>IFERROR(SUM(IF($H$4="Q1",SUMIFS(Energy_Generated__MWh[Energy],Energy_Generated__MWh[Year],a!C$100,Energy_Generated__MWh[Quarter],"Q1",Energy_Generated__MWh[Plant],$E50),IF($H$4="Q2",SUMIFS(Energy_Generated__MWh[Energy],Energy_Generated__MWh[Year],a!C$100,Energy_Generated__MWh[Quarter],"Q2",Energy_Generated__MWh[Plant],$E50),IF($H$4="Q3",SUMIFS(Energy_Generated__MWh[Energy],Energy_Generated__MWh[Year],a!C$100,Energy_Generated__MWh[Quarter],"Q3",Energy_Generated__MWh[Plant],$E50),IF($H$4="Q4",SUMIFS(Energy_Generated__MWh[Energy],Energy_Generated__MWh[Year],a!C$100,Energy_Generated__MWh[Quarter],"Q4",Energy_Generated__MWh[Plant],$E50), IF($H$4="Calendar Year",SUMIFS(Energy_Generated__MWh[Energy],Energy_Generated__MWh[Year],a!C$100,Energy_Generated__MWh[Plant],$E55),""))))))/10^3,"")</f>
        <v>0</v>
      </c>
      <c r="I50" s="540">
        <f>IFERROR(SUM(IF($H$4="Q1",SUMIFS(Energy_Generated__MWh[Energy],Energy_Generated__MWh[Year],a!D$100,Energy_Generated__MWh[Quarter],"Q1",Energy_Generated__MWh[Plant],$E50),IF($H$4="Q2",SUMIFS(Energy_Generated__MWh[Energy],Energy_Generated__MWh[Year],a!D$100,Energy_Generated__MWh[Quarter],"Q2",Energy_Generated__MWh[Plant],$E50),IF($H$4="Q3",SUMIFS(Energy_Generated__MWh[Energy],Energy_Generated__MWh[Year],a!D$100,Energy_Generated__MWh[Quarter],"Q3",Energy_Generated__MWh[Plant],$E50),IF($H$4="Q4",SUMIFS(Energy_Generated__MWh[Energy],Energy_Generated__MWh[Year],a!D$100,Energy_Generated__MWh[Quarter],"Q4",Energy_Generated__MWh[Plant],$E50), IF($H$4="Calendar Year",SUMIFS(Energy_Generated__MWh[Energy],Energy_Generated__MWh[Year],a!D$100,Energy_Generated__MWh[Plant],$E55),""))))))/10^3,"")</f>
        <v>0</v>
      </c>
      <c r="J50" s="541">
        <f>IFERROR(SUM(IF($H$4="Q1",SUMIFS(Energy_Generated__MWh[Energy],Energy_Generated__MWh[Year],a!E$100,Energy_Generated__MWh[Quarter],"Q1",Energy_Generated__MWh[Plant],$E50),IF($H$4="Q2",SUMIFS(Energy_Generated__MWh[Energy],Energy_Generated__MWh[Year],a!E$100,Energy_Generated__MWh[Quarter],"Q2",Energy_Generated__MWh[Plant],$E50),IF($H$4="Q3",SUMIFS(Energy_Generated__MWh[Energy],Energy_Generated__MWh[Year],a!E$100,Energy_Generated__MWh[Quarter],"Q3",Energy_Generated__MWh[Plant],$E50),IF($H$4="Q4",SUMIFS(Energy_Generated__MWh[Energy],Energy_Generated__MWh[Year],a!E$100,Energy_Generated__MWh[Quarter],"Q4",Energy_Generated__MWh[Plant],$E50), IF($H$4="Calendar Year",SUMIFS(Energy_Generated__MWh[Energy],Energy_Generated__MWh[Year],a!E$100,Energy_Generated__MWh[Plant],$E55),""))))))/10^3,"")</f>
        <v>24.99</v>
      </c>
    </row>
    <row r="51" spans="5:10" x14ac:dyDescent="0.35">
      <c r="E51" s="539" t="s">
        <v>20</v>
      </c>
      <c r="F51" s="540">
        <f>IFERROR(SUM(IF($H$4="Q1",SUMIFS(Energy_Generated__MWh[Energy],Energy_Generated__MWh[Year],a!A$100,Energy_Generated__MWh[Quarter],"Q1",Energy_Generated__MWh[Plant],$E51),IF($H$4="Q2",SUMIFS(Energy_Generated__MWh[Energy],Energy_Generated__MWh[Year],a!A$100,Energy_Generated__MWh[Quarter],"Q2",Energy_Generated__MWh[Plant],$E51),IF($H$4="Q3",SUMIFS(Energy_Generated__MWh[Energy],Energy_Generated__MWh[Year],a!A$100,Energy_Generated__MWh[Quarter],"Q3",Energy_Generated__MWh[Plant],$E51),IF($H$4="Q4",SUMIFS(Energy_Generated__MWh[Energy],Energy_Generated__MWh[Year],a!A$100,Energy_Generated__MWh[Quarter],"Q4",Energy_Generated__MWh[Plant],$E51), IF($H$4="Calendar Year",SUMIFS(Energy_Generated__MWh[Energy],Energy_Generated__MWh[Year],a!A$100,Energy_Generated__MWh[Plant],$E56),""))))))/10^3,"")</f>
        <v>9.8078789999999998</v>
      </c>
      <c r="G51" s="540">
        <f>IFERROR(SUM(IF($H$4="Q1",SUMIFS(Energy_Generated__MWh[Energy],Energy_Generated__MWh[Year],a!B$100,Energy_Generated__MWh[Quarter],"Q1",Energy_Generated__MWh[Plant],$E51),IF($H$4="Q2",SUMIFS(Energy_Generated__MWh[Energy],Energy_Generated__MWh[Year],a!B$100,Energy_Generated__MWh[Quarter],"Q2",Energy_Generated__MWh[Plant],$E51),IF($H$4="Q3",SUMIFS(Energy_Generated__MWh[Energy],Energy_Generated__MWh[Year],a!B$100,Energy_Generated__MWh[Quarter],"Q3",Energy_Generated__MWh[Plant],$E51),IF($H$4="Q4",SUMIFS(Energy_Generated__MWh[Energy],Energy_Generated__MWh[Year],a!B$100,Energy_Generated__MWh[Quarter],"Q4",Energy_Generated__MWh[Plant],$E51), IF($H$4="Calendar Year",SUMIFS(Energy_Generated__MWh[Energy],Energy_Generated__MWh[Year],a!B$100,Energy_Generated__MWh[Plant],$E56),""))))))/10^3,"")</f>
        <v>7.464289</v>
      </c>
      <c r="H51" s="540">
        <f>IFERROR(SUM(IF($H$4="Q1",SUMIFS(Energy_Generated__MWh[Energy],Energy_Generated__MWh[Year],a!C$100,Energy_Generated__MWh[Quarter],"Q1",Energy_Generated__MWh[Plant],$E51),IF($H$4="Q2",SUMIFS(Energy_Generated__MWh[Energy],Energy_Generated__MWh[Year],a!C$100,Energy_Generated__MWh[Quarter],"Q2",Energy_Generated__MWh[Plant],$E51),IF($H$4="Q3",SUMIFS(Energy_Generated__MWh[Energy],Energy_Generated__MWh[Year],a!C$100,Energy_Generated__MWh[Quarter],"Q3",Energy_Generated__MWh[Plant],$E51),IF($H$4="Q4",SUMIFS(Energy_Generated__MWh[Energy],Energy_Generated__MWh[Year],a!C$100,Energy_Generated__MWh[Quarter],"Q4",Energy_Generated__MWh[Plant],$E51), IF($H$4="Calendar Year",SUMIFS(Energy_Generated__MWh[Energy],Energy_Generated__MWh[Year],a!C$100,Energy_Generated__MWh[Plant],$E56),""))))))/10^3,"")</f>
        <v>9.0085940000000004</v>
      </c>
      <c r="I51" s="540">
        <f>IFERROR(SUM(IF($H$4="Q1",SUMIFS(Energy_Generated__MWh[Energy],Energy_Generated__MWh[Year],a!D$100,Energy_Generated__MWh[Quarter],"Q1",Energy_Generated__MWh[Plant],$E51),IF($H$4="Q2",SUMIFS(Energy_Generated__MWh[Energy],Energy_Generated__MWh[Year],a!D$100,Energy_Generated__MWh[Quarter],"Q2",Energy_Generated__MWh[Plant],$E51),IF($H$4="Q3",SUMIFS(Energy_Generated__MWh[Energy],Energy_Generated__MWh[Year],a!D$100,Energy_Generated__MWh[Quarter],"Q3",Energy_Generated__MWh[Plant],$E51),IF($H$4="Q4",SUMIFS(Energy_Generated__MWh[Energy],Energy_Generated__MWh[Year],a!D$100,Energy_Generated__MWh[Quarter],"Q4",Energy_Generated__MWh[Plant],$E51), IF($H$4="Calendar Year",SUMIFS(Energy_Generated__MWh[Energy],Energy_Generated__MWh[Year],a!D$100,Energy_Generated__MWh[Plant],$E56),""))))))/10^3,"")</f>
        <v>9.9887750000000004</v>
      </c>
      <c r="J51" s="541">
        <f>IFERROR(SUM(IF($H$4="Q1",SUMIFS(Energy_Generated__MWh[Energy],Energy_Generated__MWh[Year],a!E$100,Energy_Generated__MWh[Quarter],"Q1",Energy_Generated__MWh[Plant],$E51),IF($H$4="Q2",SUMIFS(Energy_Generated__MWh[Energy],Energy_Generated__MWh[Year],a!E$100,Energy_Generated__MWh[Quarter],"Q2",Energy_Generated__MWh[Plant],$E51),IF($H$4="Q3",SUMIFS(Energy_Generated__MWh[Energy],Energy_Generated__MWh[Year],a!E$100,Energy_Generated__MWh[Quarter],"Q3",Energy_Generated__MWh[Plant],$E51),IF($H$4="Q4",SUMIFS(Energy_Generated__MWh[Energy],Energy_Generated__MWh[Year],a!E$100,Energy_Generated__MWh[Quarter],"Q4",Energy_Generated__MWh[Plant],$E51), IF($H$4="Calendar Year",SUMIFS(Energy_Generated__MWh[Energy],Energy_Generated__MWh[Year],a!E$100,Energy_Generated__MWh[Plant],$E56),""))))))/10^3,"")</f>
        <v>8.7007279999999998</v>
      </c>
    </row>
    <row r="52" spans="5:10" x14ac:dyDescent="0.35">
      <c r="E52" s="539" t="s">
        <v>31</v>
      </c>
      <c r="F52" s="540">
        <f>IFERROR(SUM(IF($H$4="Q1",SUMIFS(Energy_Generated__MWh[Energy],Energy_Generated__MWh[Year],a!A$100,Energy_Generated__MWh[Quarter],"Q1",Energy_Generated__MWh[Plant],$E52),IF($H$4="Q2",SUMIFS(Energy_Generated__MWh[Energy],Energy_Generated__MWh[Year],a!A$100,Energy_Generated__MWh[Quarter],"Q2",Energy_Generated__MWh[Plant],$E52),IF($H$4="Q3",SUMIFS(Energy_Generated__MWh[Energy],Energy_Generated__MWh[Year],a!A$100,Energy_Generated__MWh[Quarter],"Q3",Energy_Generated__MWh[Plant],$E52),IF($H$4="Q4",SUMIFS(Energy_Generated__MWh[Energy],Energy_Generated__MWh[Year],a!A$100,Energy_Generated__MWh[Quarter],"Q4",Energy_Generated__MWh[Plant],$E52), IF($H$4="Calendar Year",SUMIFS(Energy_Generated__MWh[Energy],Energy_Generated__MWh[Year],a!A$100,Energy_Generated__MWh[Plant],$E57),""))))))/10^3,"")</f>
        <v>4.5230999999999995</v>
      </c>
      <c r="G52" s="540">
        <f>IFERROR(SUM(IF($H$4="Q1",SUMIFS(Energy_Generated__MWh[Energy],Energy_Generated__MWh[Year],a!B$100,Energy_Generated__MWh[Quarter],"Q1",Energy_Generated__MWh[Plant],$E52),IF($H$4="Q2",SUMIFS(Energy_Generated__MWh[Energy],Energy_Generated__MWh[Year],a!B$100,Energy_Generated__MWh[Quarter],"Q2",Energy_Generated__MWh[Plant],$E52),IF($H$4="Q3",SUMIFS(Energy_Generated__MWh[Energy],Energy_Generated__MWh[Year],a!B$100,Energy_Generated__MWh[Quarter],"Q3",Energy_Generated__MWh[Plant],$E52),IF($H$4="Q4",SUMIFS(Energy_Generated__MWh[Energy],Energy_Generated__MWh[Year],a!B$100,Energy_Generated__MWh[Quarter],"Q4",Energy_Generated__MWh[Plant],$E52), IF($H$4="Calendar Year",SUMIFS(Energy_Generated__MWh[Energy],Energy_Generated__MWh[Year],a!B$100,Energy_Generated__MWh[Plant],$E57),""))))))/10^3,"")</f>
        <v>4.1803999999999997</v>
      </c>
      <c r="H52" s="540">
        <f>IFERROR(SUM(IF($H$4="Q1",SUMIFS(Energy_Generated__MWh[Energy],Energy_Generated__MWh[Year],a!C$100,Energy_Generated__MWh[Quarter],"Q1",Energy_Generated__MWh[Plant],$E52),IF($H$4="Q2",SUMIFS(Energy_Generated__MWh[Energy],Energy_Generated__MWh[Year],a!C$100,Energy_Generated__MWh[Quarter],"Q2",Energy_Generated__MWh[Plant],$E52),IF($H$4="Q3",SUMIFS(Energy_Generated__MWh[Energy],Energy_Generated__MWh[Year],a!C$100,Energy_Generated__MWh[Quarter],"Q3",Energy_Generated__MWh[Plant],$E52),IF($H$4="Q4",SUMIFS(Energy_Generated__MWh[Energy],Energy_Generated__MWh[Year],a!C$100,Energy_Generated__MWh[Quarter],"Q4",Energy_Generated__MWh[Plant],$E52), IF($H$4="Calendar Year",SUMIFS(Energy_Generated__MWh[Energy],Energy_Generated__MWh[Year],a!C$100,Energy_Generated__MWh[Plant],$E57),""))))))/10^3,"")</f>
        <v>4.2510000000000003</v>
      </c>
      <c r="I52" s="540">
        <f>IFERROR(SUM(IF($H$4="Q1",SUMIFS(Energy_Generated__MWh[Energy],Energy_Generated__MWh[Year],a!D$100,Energy_Generated__MWh[Quarter],"Q1",Energy_Generated__MWh[Plant],$E52),IF($H$4="Q2",SUMIFS(Energy_Generated__MWh[Energy],Energy_Generated__MWh[Year],a!D$100,Energy_Generated__MWh[Quarter],"Q2",Energy_Generated__MWh[Plant],$E52),IF($H$4="Q3",SUMIFS(Energy_Generated__MWh[Energy],Energy_Generated__MWh[Year],a!D$100,Energy_Generated__MWh[Quarter],"Q3",Energy_Generated__MWh[Plant],$E52),IF($H$4="Q4",SUMIFS(Energy_Generated__MWh[Energy],Energy_Generated__MWh[Year],a!D$100,Energy_Generated__MWh[Quarter],"Q4",Energy_Generated__MWh[Plant],$E52), IF($H$4="Calendar Year",SUMIFS(Energy_Generated__MWh[Energy],Energy_Generated__MWh[Year],a!D$100,Energy_Generated__MWh[Plant],$E57),""))))))/10^3,"")</f>
        <v>5.1917619999999998</v>
      </c>
      <c r="J52" s="541">
        <f>IFERROR(SUM(IF($H$4="Q1",SUMIFS(Energy_Generated__MWh[Energy],Energy_Generated__MWh[Year],a!E$100,Energy_Generated__MWh[Quarter],"Q1",Energy_Generated__MWh[Plant],$E52),IF($H$4="Q2",SUMIFS(Energy_Generated__MWh[Energy],Energy_Generated__MWh[Year],a!E$100,Energy_Generated__MWh[Quarter],"Q2",Energy_Generated__MWh[Plant],$E52),IF($H$4="Q3",SUMIFS(Energy_Generated__MWh[Energy],Energy_Generated__MWh[Year],a!E$100,Energy_Generated__MWh[Quarter],"Q3",Energy_Generated__MWh[Plant],$E52),IF($H$4="Q4",SUMIFS(Energy_Generated__MWh[Energy],Energy_Generated__MWh[Year],a!E$100,Energy_Generated__MWh[Quarter],"Q4",Energy_Generated__MWh[Plant],$E52), IF($H$4="Calendar Year",SUMIFS(Energy_Generated__MWh[Energy],Energy_Generated__MWh[Year],a!E$100,Energy_Generated__MWh[Plant],$E57),""))))))/10^3,"")</f>
        <v>4.6858500000000003</v>
      </c>
    </row>
    <row r="53" spans="5:10" x14ac:dyDescent="0.35">
      <c r="E53" s="539" t="s">
        <v>25</v>
      </c>
      <c r="F53" s="540">
        <f>IFERROR(SUM(IF($H$4="Q1",SUMIFS(Energy_Generated__MWh[Energy],Energy_Generated__MWh[Year],a!A$100,Energy_Generated__MWh[Quarter],"Q1",Energy_Generated__MWh[Plant],$E53),IF($H$4="Q2",SUMIFS(Energy_Generated__MWh[Energy],Energy_Generated__MWh[Year],a!A$100,Energy_Generated__MWh[Quarter],"Q2",Energy_Generated__MWh[Plant],$E53),IF($H$4="Q3",SUMIFS(Energy_Generated__MWh[Energy],Energy_Generated__MWh[Year],a!A$100,Energy_Generated__MWh[Quarter],"Q3",Energy_Generated__MWh[Plant],$E53),IF($H$4="Q4",SUMIFS(Energy_Generated__MWh[Energy],Energy_Generated__MWh[Year],a!A$100,Energy_Generated__MWh[Quarter],"Q4",Energy_Generated__MWh[Plant],$E53), IF($H$4="Calendar Year",SUMIFS(Energy_Generated__MWh[Energy],Energy_Generated__MWh[Year],a!A$100,Energy_Generated__MWh[Plant],$E58),""))))))/10^3,"")</f>
        <v>17.290347656249999</v>
      </c>
      <c r="G53" s="540">
        <f>IFERROR(SUM(IF($H$4="Q1",SUMIFS(Energy_Generated__MWh[Energy],Energy_Generated__MWh[Year],a!B$100,Energy_Generated__MWh[Quarter],"Q1",Energy_Generated__MWh[Plant],$E53),IF($H$4="Q2",SUMIFS(Energy_Generated__MWh[Energy],Energy_Generated__MWh[Year],a!B$100,Energy_Generated__MWh[Quarter],"Q2",Energy_Generated__MWh[Plant],$E53),IF($H$4="Q3",SUMIFS(Energy_Generated__MWh[Energy],Energy_Generated__MWh[Year],a!B$100,Energy_Generated__MWh[Quarter],"Q3",Energy_Generated__MWh[Plant],$E53),IF($H$4="Q4",SUMIFS(Energy_Generated__MWh[Energy],Energy_Generated__MWh[Year],a!B$100,Energy_Generated__MWh[Quarter],"Q4",Energy_Generated__MWh[Plant],$E53), IF($H$4="Calendar Year",SUMIFS(Energy_Generated__MWh[Energy],Energy_Generated__MWh[Year],a!B$100,Energy_Generated__MWh[Plant],$E58),""))))))/10^3,"")</f>
        <v>18.565219000000003</v>
      </c>
      <c r="H53" s="540">
        <f>IFERROR(SUM(IF($H$4="Q1",SUMIFS(Energy_Generated__MWh[Energy],Energy_Generated__MWh[Year],a!C$100,Energy_Generated__MWh[Quarter],"Q1",Energy_Generated__MWh[Plant],$E53),IF($H$4="Q2",SUMIFS(Energy_Generated__MWh[Energy],Energy_Generated__MWh[Year],a!C$100,Energy_Generated__MWh[Quarter],"Q2",Energy_Generated__MWh[Plant],$E53),IF($H$4="Q3",SUMIFS(Energy_Generated__MWh[Energy],Energy_Generated__MWh[Year],a!C$100,Energy_Generated__MWh[Quarter],"Q3",Energy_Generated__MWh[Plant],$E53),IF($H$4="Q4",SUMIFS(Energy_Generated__MWh[Energy],Energy_Generated__MWh[Year],a!C$100,Energy_Generated__MWh[Quarter],"Q4",Energy_Generated__MWh[Plant],$E53), IF($H$4="Calendar Year",SUMIFS(Energy_Generated__MWh[Energy],Energy_Generated__MWh[Year],a!C$100,Energy_Generated__MWh[Plant],$E58),""))))))/10^3,"")</f>
        <v>15.267499999999993</v>
      </c>
      <c r="I53" s="540">
        <f>IFERROR(SUM(IF($H$4="Q1",SUMIFS(Energy_Generated__MWh[Energy],Energy_Generated__MWh[Year],a!D$100,Energy_Generated__MWh[Quarter],"Q1",Energy_Generated__MWh[Plant],$E53),IF($H$4="Q2",SUMIFS(Energy_Generated__MWh[Energy],Energy_Generated__MWh[Year],a!D$100,Energy_Generated__MWh[Quarter],"Q2",Energy_Generated__MWh[Plant],$E53),IF($H$4="Q3",SUMIFS(Energy_Generated__MWh[Energy],Energy_Generated__MWh[Year],a!D$100,Energy_Generated__MWh[Quarter],"Q3",Energy_Generated__MWh[Plant],$E53),IF($H$4="Q4",SUMIFS(Energy_Generated__MWh[Energy],Energy_Generated__MWh[Year],a!D$100,Energy_Generated__MWh[Quarter],"Q4",Energy_Generated__MWh[Plant],$E53), IF($H$4="Calendar Year",SUMIFS(Energy_Generated__MWh[Energy],Energy_Generated__MWh[Year],a!D$100,Energy_Generated__MWh[Plant],$E58),""))))))/10^3,"")</f>
        <v>21.121079999999989</v>
      </c>
      <c r="J53" s="541">
        <f>IFERROR(SUM(IF($H$4="Q1",SUMIFS(Energy_Generated__MWh[Energy],Energy_Generated__MWh[Year],a!E$100,Energy_Generated__MWh[Quarter],"Q1",Energy_Generated__MWh[Plant],$E53),IF($H$4="Q2",SUMIFS(Energy_Generated__MWh[Energy],Energy_Generated__MWh[Year],a!E$100,Energy_Generated__MWh[Quarter],"Q2",Energy_Generated__MWh[Plant],$E53),IF($H$4="Q3",SUMIFS(Energy_Generated__MWh[Energy],Energy_Generated__MWh[Year],a!E$100,Energy_Generated__MWh[Quarter],"Q3",Energy_Generated__MWh[Plant],$E53),IF($H$4="Q4",SUMIFS(Energy_Generated__MWh[Energy],Energy_Generated__MWh[Year],a!E$100,Energy_Generated__MWh[Quarter],"Q4",Energy_Generated__MWh[Plant],$E53), IF($H$4="Calendar Year",SUMIFS(Energy_Generated__MWh[Energy],Energy_Generated__MWh[Year],a!E$100,Energy_Generated__MWh[Plant],$E58),""))))))/10^3,"")</f>
        <v>18.513810000000003</v>
      </c>
    </row>
    <row r="54" spans="5:10" x14ac:dyDescent="0.35">
      <c r="E54" s="539" t="s">
        <v>33</v>
      </c>
      <c r="F54" s="540">
        <f>IFERROR(SUM(IF($H$4="Q1",SUMIFS(Energy_Generated__MWh[Energy],Energy_Generated__MWh[Year],a!A$100,Energy_Generated__MWh[Quarter],"Q1",Energy_Generated__MWh[Plant],$E54),IF($H$4="Q2",SUMIFS(Energy_Generated__MWh[Energy],Energy_Generated__MWh[Year],a!A$100,Energy_Generated__MWh[Quarter],"Q2",Energy_Generated__MWh[Plant],$E54),IF($H$4="Q3",SUMIFS(Energy_Generated__MWh[Energy],Energy_Generated__MWh[Year],a!A$100,Energy_Generated__MWh[Quarter],"Q3",Energy_Generated__MWh[Plant],$E54),IF($H$4="Q4",SUMIFS(Energy_Generated__MWh[Energy],Energy_Generated__MWh[Year],a!A$100,Energy_Generated__MWh[Quarter],"Q4",Energy_Generated__MWh[Plant],$E54), IF($H$4="Calendar Year",SUMIFS(Energy_Generated__MWh[Energy],Energy_Generated__MWh[Year],a!A$100,Energy_Generated__MWh[Plant],$E59),""))))))/10^3,"")</f>
        <v>0</v>
      </c>
      <c r="G54" s="540">
        <f>IFERROR(SUM(IF($H$4="Q1",SUMIFS(Energy_Generated__MWh[Energy],Energy_Generated__MWh[Year],a!B$100,Energy_Generated__MWh[Quarter],"Q1",Energy_Generated__MWh[Plant],$E54),IF($H$4="Q2",SUMIFS(Energy_Generated__MWh[Energy],Energy_Generated__MWh[Year],a!B$100,Energy_Generated__MWh[Quarter],"Q2",Energy_Generated__MWh[Plant],$E54),IF($H$4="Q3",SUMIFS(Energy_Generated__MWh[Energy],Energy_Generated__MWh[Year],a!B$100,Energy_Generated__MWh[Quarter],"Q3",Energy_Generated__MWh[Plant],$E54),IF($H$4="Q4",SUMIFS(Energy_Generated__MWh[Energy],Energy_Generated__MWh[Year],a!B$100,Energy_Generated__MWh[Quarter],"Q4",Energy_Generated__MWh[Plant],$E54), IF($H$4="Calendar Year",SUMIFS(Energy_Generated__MWh[Energy],Energy_Generated__MWh[Year],a!B$100,Energy_Generated__MWh[Plant],$E59),""))))))/10^3,"")</f>
        <v>0</v>
      </c>
      <c r="H54" s="540">
        <f>IFERROR(SUM(IF($H$4="Q1",SUMIFS(Energy_Generated__MWh[Energy],Energy_Generated__MWh[Year],a!C$100,Energy_Generated__MWh[Quarter],"Q1",Energy_Generated__MWh[Plant],$E54),IF($H$4="Q2",SUMIFS(Energy_Generated__MWh[Energy],Energy_Generated__MWh[Year],a!C$100,Energy_Generated__MWh[Quarter],"Q2",Energy_Generated__MWh[Plant],$E54),IF($H$4="Q3",SUMIFS(Energy_Generated__MWh[Energy],Energy_Generated__MWh[Year],a!C$100,Energy_Generated__MWh[Quarter],"Q3",Energy_Generated__MWh[Plant],$E54),IF($H$4="Q4",SUMIFS(Energy_Generated__MWh[Energy],Energy_Generated__MWh[Year],a!C$100,Energy_Generated__MWh[Quarter],"Q4",Energy_Generated__MWh[Plant],$E54), IF($H$4="Calendar Year",SUMIFS(Energy_Generated__MWh[Energy],Energy_Generated__MWh[Year],a!C$100,Energy_Generated__MWh[Plant],$E59),""))))))/10^3,"")</f>
        <v>5.2319269999999998</v>
      </c>
      <c r="I54" s="540">
        <f>IFERROR(SUM(IF($H$4="Q1",SUMIFS(Energy_Generated__MWh[Energy],Energy_Generated__MWh[Year],a!D$100,Energy_Generated__MWh[Quarter],"Q1",Energy_Generated__MWh[Plant],$E54),IF($H$4="Q2",SUMIFS(Energy_Generated__MWh[Energy],Energy_Generated__MWh[Year],a!D$100,Energy_Generated__MWh[Quarter],"Q2",Energy_Generated__MWh[Plant],$E54),IF($H$4="Q3",SUMIFS(Energy_Generated__MWh[Energy],Energy_Generated__MWh[Year],a!D$100,Energy_Generated__MWh[Quarter],"Q3",Energy_Generated__MWh[Plant],$E54),IF($H$4="Q4",SUMIFS(Energy_Generated__MWh[Energy],Energy_Generated__MWh[Year],a!D$100,Energy_Generated__MWh[Quarter],"Q4",Energy_Generated__MWh[Plant],$E54), IF($H$4="Calendar Year",SUMIFS(Energy_Generated__MWh[Energy],Energy_Generated__MWh[Year],a!D$100,Energy_Generated__MWh[Plant],$E59),""))))))/10^3,"")</f>
        <v>4.5640450000000001</v>
      </c>
      <c r="J54" s="541">
        <f>IFERROR(SUM(IF($H$4="Q1",SUMIFS(Energy_Generated__MWh[Energy],Energy_Generated__MWh[Year],a!E$100,Energy_Generated__MWh[Quarter],"Q1",Energy_Generated__MWh[Plant],$E54),IF($H$4="Q2",SUMIFS(Energy_Generated__MWh[Energy],Energy_Generated__MWh[Year],a!E$100,Energy_Generated__MWh[Quarter],"Q2",Energy_Generated__MWh[Plant],$E54),IF($H$4="Q3",SUMIFS(Energy_Generated__MWh[Energy],Energy_Generated__MWh[Year],a!E$100,Energy_Generated__MWh[Quarter],"Q3",Energy_Generated__MWh[Plant],$E54),IF($H$4="Q4",SUMIFS(Energy_Generated__MWh[Energy],Energy_Generated__MWh[Year],a!E$100,Energy_Generated__MWh[Quarter],"Q4",Energy_Generated__MWh[Plant],$E54), IF($H$4="Calendar Year",SUMIFS(Energy_Generated__MWh[Energy],Energy_Generated__MWh[Year],a!E$100,Energy_Generated__MWh[Plant],$E59),""))))))/10^3,"")</f>
        <v>5.7482980000000001</v>
      </c>
    </row>
    <row r="55" spans="5:10" x14ac:dyDescent="0.35">
      <c r="E55" s="539" t="s">
        <v>23</v>
      </c>
      <c r="F55" s="540">
        <f>IFERROR(SUM(IF($H$4="Q1",SUMIFS(Energy_Generated__MWh[Energy],Energy_Generated__MWh[Year],a!A$100,Energy_Generated__MWh[Quarter],"Q1",Energy_Generated__MWh[Plant],$E55),IF($H$4="Q2",SUMIFS(Energy_Generated__MWh[Energy],Energy_Generated__MWh[Year],a!A$100,Energy_Generated__MWh[Quarter],"Q2",Energy_Generated__MWh[Plant],$E55),IF($H$4="Q3",SUMIFS(Energy_Generated__MWh[Energy],Energy_Generated__MWh[Year],a!A$100,Energy_Generated__MWh[Quarter],"Q3",Energy_Generated__MWh[Plant],$E55),IF($H$4="Q4",SUMIFS(Energy_Generated__MWh[Energy],Energy_Generated__MWh[Year],a!A$100,Energy_Generated__MWh[Quarter],"Q4",Energy_Generated__MWh[Plant],$E55), IF($H$4="Calendar Year",SUMIFS(Energy_Generated__MWh[Energy],Energy_Generated__MWh[Year],a!A$100,Energy_Generated__MWh[Plant],$E60),""))))))/10^3,"")</f>
        <v>3.5838260000000002</v>
      </c>
      <c r="G55" s="540">
        <f>IFERROR(SUM(IF($H$4="Q1",SUMIFS(Energy_Generated__MWh[Energy],Energy_Generated__MWh[Year],a!B$100,Energy_Generated__MWh[Quarter],"Q1",Energy_Generated__MWh[Plant],$E55),IF($H$4="Q2",SUMIFS(Energy_Generated__MWh[Energy],Energy_Generated__MWh[Year],a!B$100,Energy_Generated__MWh[Quarter],"Q2",Energy_Generated__MWh[Plant],$E55),IF($H$4="Q3",SUMIFS(Energy_Generated__MWh[Energy],Energy_Generated__MWh[Year],a!B$100,Energy_Generated__MWh[Quarter],"Q3",Energy_Generated__MWh[Plant],$E55),IF($H$4="Q4",SUMIFS(Energy_Generated__MWh[Energy],Energy_Generated__MWh[Year],a!B$100,Energy_Generated__MWh[Quarter],"Q4",Energy_Generated__MWh[Plant],$E55), IF($H$4="Calendar Year",SUMIFS(Energy_Generated__MWh[Energy],Energy_Generated__MWh[Year],a!B$100,Energy_Generated__MWh[Plant],$E60),""))))))/10^3,"")</f>
        <v>5.0260899999999999</v>
      </c>
      <c r="H55" s="540">
        <f>IFERROR(SUM(IF($H$4="Q1",SUMIFS(Energy_Generated__MWh[Energy],Energy_Generated__MWh[Year],a!C$100,Energy_Generated__MWh[Quarter],"Q1",Energy_Generated__MWh[Plant],$E55),IF($H$4="Q2",SUMIFS(Energy_Generated__MWh[Energy],Energy_Generated__MWh[Year],a!C$100,Energy_Generated__MWh[Quarter],"Q2",Energy_Generated__MWh[Plant],$E55),IF($H$4="Q3",SUMIFS(Energy_Generated__MWh[Energy],Energy_Generated__MWh[Year],a!C$100,Energy_Generated__MWh[Quarter],"Q3",Energy_Generated__MWh[Plant],$E55),IF($H$4="Q4",SUMIFS(Energy_Generated__MWh[Energy],Energy_Generated__MWh[Year],a!C$100,Energy_Generated__MWh[Quarter],"Q4",Energy_Generated__MWh[Plant],$E55), IF($H$4="Calendar Year",SUMIFS(Energy_Generated__MWh[Energy],Energy_Generated__MWh[Year],a!C$100,Energy_Generated__MWh[Plant],$E60),""))))))/10^3,"")</f>
        <v>6.2681034999999996</v>
      </c>
      <c r="I55" s="540">
        <f>IFERROR(SUM(IF($H$4="Q1",SUMIFS(Energy_Generated__MWh[Energy],Energy_Generated__MWh[Year],a!D$100,Energy_Generated__MWh[Quarter],"Q1",Energy_Generated__MWh[Plant],$E55),IF($H$4="Q2",SUMIFS(Energy_Generated__MWh[Energy],Energy_Generated__MWh[Year],a!D$100,Energy_Generated__MWh[Quarter],"Q2",Energy_Generated__MWh[Plant],$E55),IF($H$4="Q3",SUMIFS(Energy_Generated__MWh[Energy],Energy_Generated__MWh[Year],a!D$100,Energy_Generated__MWh[Quarter],"Q3",Energy_Generated__MWh[Plant],$E55),IF($H$4="Q4",SUMIFS(Energy_Generated__MWh[Energy],Energy_Generated__MWh[Year],a!D$100,Energy_Generated__MWh[Quarter],"Q4",Energy_Generated__MWh[Plant],$E55), IF($H$4="Calendar Year",SUMIFS(Energy_Generated__MWh[Energy],Energy_Generated__MWh[Year],a!D$100,Energy_Generated__MWh[Plant],$E60),""))))))/10^3,"")</f>
        <v>8.64</v>
      </c>
      <c r="J55" s="541">
        <f>IFERROR(SUM(IF($H$4="Q1",SUMIFS(Energy_Generated__MWh[Energy],Energy_Generated__MWh[Year],a!E$100,Energy_Generated__MWh[Quarter],"Q1",Energy_Generated__MWh[Plant],$E55),IF($H$4="Q2",SUMIFS(Energy_Generated__MWh[Energy],Energy_Generated__MWh[Year],a!E$100,Energy_Generated__MWh[Quarter],"Q2",Energy_Generated__MWh[Plant],$E55),IF($H$4="Q3",SUMIFS(Energy_Generated__MWh[Energy],Energy_Generated__MWh[Year],a!E$100,Energy_Generated__MWh[Quarter],"Q3",Energy_Generated__MWh[Plant],$E55),IF($H$4="Q4",SUMIFS(Energy_Generated__MWh[Energy],Energy_Generated__MWh[Year],a!E$100,Energy_Generated__MWh[Quarter],"Q4",Energy_Generated__MWh[Plant],$E55), IF($H$4="Calendar Year",SUMIFS(Energy_Generated__MWh[Energy],Energy_Generated__MWh[Year],a!E$100,Energy_Generated__MWh[Plant],$E60),""))))))/10^3,"")</f>
        <v>5.2634570000000007</v>
      </c>
    </row>
    <row r="56" spans="5:10" x14ac:dyDescent="0.35">
      <c r="E56" s="539" t="s">
        <v>37</v>
      </c>
      <c r="F56" s="540">
        <f>IFERROR(SUM(IF($H$4="Q1",SUMIFS(Energy_Generated__MWh[Energy],Energy_Generated__MWh[Year],a!A$100,Energy_Generated__MWh[Quarter],"Q1",Energy_Generated__MWh[Plant],$E56),IF($H$4="Q2",SUMIFS(Energy_Generated__MWh[Energy],Energy_Generated__MWh[Year],a!A$100,Energy_Generated__MWh[Quarter],"Q2",Energy_Generated__MWh[Plant],$E56),IF($H$4="Q3",SUMIFS(Energy_Generated__MWh[Energy],Energy_Generated__MWh[Year],a!A$100,Energy_Generated__MWh[Quarter],"Q3",Energy_Generated__MWh[Plant],$E56),IF($H$4="Q4",SUMIFS(Energy_Generated__MWh[Energy],Energy_Generated__MWh[Year],a!A$100,Energy_Generated__MWh[Quarter],"Q4",Energy_Generated__MWh[Plant],$E56), IF($H$4="Calendar Year",SUMIFS(Energy_Generated__MWh[Energy],Energy_Generated__MWh[Year],a!A$100,Energy_Generated__MWh[Plant],$E61),""))))))/10^3,"")</f>
        <v>0</v>
      </c>
      <c r="G56" s="540">
        <f>IFERROR(SUM(IF($H$4="Q1",SUMIFS(Energy_Generated__MWh[Energy],Energy_Generated__MWh[Year],a!B$100,Energy_Generated__MWh[Quarter],"Q1",Energy_Generated__MWh[Plant],$E56),IF($H$4="Q2",SUMIFS(Energy_Generated__MWh[Energy],Energy_Generated__MWh[Year],a!B$100,Energy_Generated__MWh[Quarter],"Q2",Energy_Generated__MWh[Plant],$E56),IF($H$4="Q3",SUMIFS(Energy_Generated__MWh[Energy],Energy_Generated__MWh[Year],a!B$100,Energy_Generated__MWh[Quarter],"Q3",Energy_Generated__MWh[Plant],$E56),IF($H$4="Q4",SUMIFS(Energy_Generated__MWh[Energy],Energy_Generated__MWh[Year],a!B$100,Energy_Generated__MWh[Quarter],"Q4",Energy_Generated__MWh[Plant],$E56), IF($H$4="Calendar Year",SUMIFS(Energy_Generated__MWh[Energy],Energy_Generated__MWh[Year],a!B$100,Energy_Generated__MWh[Plant],$E61),""))))))/10^3,"")</f>
        <v>0</v>
      </c>
      <c r="H56" s="540">
        <f>IFERROR(SUM(IF($H$4="Q1",SUMIFS(Energy_Generated__MWh[Energy],Energy_Generated__MWh[Year],a!C$100,Energy_Generated__MWh[Quarter],"Q1",Energy_Generated__MWh[Plant],$E56),IF($H$4="Q2",SUMIFS(Energy_Generated__MWh[Energy],Energy_Generated__MWh[Year],a!C$100,Energy_Generated__MWh[Quarter],"Q2",Energy_Generated__MWh[Plant],$E56),IF($H$4="Q3",SUMIFS(Energy_Generated__MWh[Energy],Energy_Generated__MWh[Year],a!C$100,Energy_Generated__MWh[Quarter],"Q3",Energy_Generated__MWh[Plant],$E56),IF($H$4="Q4",SUMIFS(Energy_Generated__MWh[Energy],Energy_Generated__MWh[Year],a!C$100,Energy_Generated__MWh[Quarter],"Q4",Energy_Generated__MWh[Plant],$E56), IF($H$4="Calendar Year",SUMIFS(Energy_Generated__MWh[Energy],Energy_Generated__MWh[Year],a!C$100,Energy_Generated__MWh[Plant],$E61),""))))))/10^3,"")</f>
        <v>5.2891199999999996</v>
      </c>
      <c r="I56" s="540">
        <f>IFERROR(SUM(IF($H$4="Q1",SUMIFS(Energy_Generated__MWh[Energy],Energy_Generated__MWh[Year],a!D$100,Energy_Generated__MWh[Quarter],"Q1",Energy_Generated__MWh[Plant],$E56),IF($H$4="Q2",SUMIFS(Energy_Generated__MWh[Energy],Energy_Generated__MWh[Year],a!D$100,Energy_Generated__MWh[Quarter],"Q2",Energy_Generated__MWh[Plant],$E56),IF($H$4="Q3",SUMIFS(Energy_Generated__MWh[Energy],Energy_Generated__MWh[Year],a!D$100,Energy_Generated__MWh[Quarter],"Q3",Energy_Generated__MWh[Plant],$E56),IF($H$4="Q4",SUMIFS(Energy_Generated__MWh[Energy],Energy_Generated__MWh[Year],a!D$100,Energy_Generated__MWh[Quarter],"Q4",Energy_Generated__MWh[Plant],$E56), IF($H$4="Calendar Year",SUMIFS(Energy_Generated__MWh[Energy],Energy_Generated__MWh[Year],a!D$100,Energy_Generated__MWh[Plant],$E61),""))))))/10^3,"")</f>
        <v>6.4072899999999997</v>
      </c>
      <c r="J56" s="541">
        <f>IFERROR(SUM(IF($H$4="Q1",SUMIFS(Energy_Generated__MWh[Energy],Energy_Generated__MWh[Year],a!E$100,Energy_Generated__MWh[Quarter],"Q1",Energy_Generated__MWh[Plant],$E56),IF($H$4="Q2",SUMIFS(Energy_Generated__MWh[Energy],Energy_Generated__MWh[Year],a!E$100,Energy_Generated__MWh[Quarter],"Q2",Energy_Generated__MWh[Plant],$E56),IF($H$4="Q3",SUMIFS(Energy_Generated__MWh[Energy],Energy_Generated__MWh[Year],a!E$100,Energy_Generated__MWh[Quarter],"Q3",Energy_Generated__MWh[Plant],$E56),IF($H$4="Q4",SUMIFS(Energy_Generated__MWh[Energy],Energy_Generated__MWh[Year],a!E$100,Energy_Generated__MWh[Quarter],"Q4",Energy_Generated__MWh[Plant],$E56), IF($H$4="Calendar Year",SUMIFS(Energy_Generated__MWh[Energy],Energy_Generated__MWh[Year],a!E$100,Energy_Generated__MWh[Plant],$E61),""))))))/10^3,"")</f>
        <v>4.5115999999999987</v>
      </c>
    </row>
    <row r="57" spans="5:10" x14ac:dyDescent="0.35">
      <c r="E57" s="539" t="s">
        <v>34</v>
      </c>
      <c r="F57" s="540">
        <f>IFERROR(SUM(IF($H$4="Q1",SUMIFS(Energy_Generated__MWh[Energy],Energy_Generated__MWh[Year],a!A$100,Energy_Generated__MWh[Quarter],"Q1",Energy_Generated__MWh[Plant],$E57),IF($H$4="Q2",SUMIFS(Energy_Generated__MWh[Energy],Energy_Generated__MWh[Year],a!A$100,Energy_Generated__MWh[Quarter],"Q2",Energy_Generated__MWh[Plant],$E57),IF($H$4="Q3",SUMIFS(Energy_Generated__MWh[Energy],Energy_Generated__MWh[Year],a!A$100,Energy_Generated__MWh[Quarter],"Q3",Energy_Generated__MWh[Plant],$E57),IF($H$4="Q4",SUMIFS(Energy_Generated__MWh[Energy],Energy_Generated__MWh[Year],a!A$100,Energy_Generated__MWh[Quarter],"Q4",Energy_Generated__MWh[Plant],$E57), IF($H$4="Calendar Year",SUMIFS(Energy_Generated__MWh[Energy],Energy_Generated__MWh[Year],a!A$100,Energy_Generated__MWh[Plant],$E62),""))))))/10^3,"")</f>
        <v>0</v>
      </c>
      <c r="G57" s="540">
        <f>IFERROR(SUM(IF($H$4="Q1",SUMIFS(Energy_Generated__MWh[Energy],Energy_Generated__MWh[Year],a!B$100,Energy_Generated__MWh[Quarter],"Q1",Energy_Generated__MWh[Plant],$E57),IF($H$4="Q2",SUMIFS(Energy_Generated__MWh[Energy],Energy_Generated__MWh[Year],a!B$100,Energy_Generated__MWh[Quarter],"Q2",Energy_Generated__MWh[Plant],$E57),IF($H$4="Q3",SUMIFS(Energy_Generated__MWh[Energy],Energy_Generated__MWh[Year],a!B$100,Energy_Generated__MWh[Quarter],"Q3",Energy_Generated__MWh[Plant],$E57),IF($H$4="Q4",SUMIFS(Energy_Generated__MWh[Energy],Energy_Generated__MWh[Year],a!B$100,Energy_Generated__MWh[Quarter],"Q4",Energy_Generated__MWh[Plant],$E57), IF($H$4="Calendar Year",SUMIFS(Energy_Generated__MWh[Energy],Energy_Generated__MWh[Year],a!B$100,Energy_Generated__MWh[Plant],$E62),""))))))/10^3,"")</f>
        <v>0</v>
      </c>
      <c r="H57" s="540">
        <f>IFERROR(SUM(IF($H$4="Q1",SUMIFS(Energy_Generated__MWh[Energy],Energy_Generated__MWh[Year],a!C$100,Energy_Generated__MWh[Quarter],"Q1",Energy_Generated__MWh[Plant],$E57),IF($H$4="Q2",SUMIFS(Energy_Generated__MWh[Energy],Energy_Generated__MWh[Year],a!C$100,Energy_Generated__MWh[Quarter],"Q2",Energy_Generated__MWh[Plant],$E57),IF($H$4="Q3",SUMIFS(Energy_Generated__MWh[Energy],Energy_Generated__MWh[Year],a!C$100,Energy_Generated__MWh[Quarter],"Q3",Energy_Generated__MWh[Plant],$E57),IF($H$4="Q4",SUMIFS(Energy_Generated__MWh[Energy],Energy_Generated__MWh[Year],a!C$100,Energy_Generated__MWh[Quarter],"Q4",Energy_Generated__MWh[Plant],$E57), IF($H$4="Calendar Year",SUMIFS(Energy_Generated__MWh[Energy],Energy_Generated__MWh[Year],a!C$100,Energy_Generated__MWh[Plant],$E62),""))))))/10^3,"")</f>
        <v>8.8091600000000003</v>
      </c>
      <c r="I57" s="540">
        <f>IFERROR(SUM(IF($H$4="Q1",SUMIFS(Energy_Generated__MWh[Energy],Energy_Generated__MWh[Year],a!D$100,Energy_Generated__MWh[Quarter],"Q1",Energy_Generated__MWh[Plant],$E57),IF($H$4="Q2",SUMIFS(Energy_Generated__MWh[Energy],Energy_Generated__MWh[Year],a!D$100,Energy_Generated__MWh[Quarter],"Q2",Energy_Generated__MWh[Plant],$E57),IF($H$4="Q3",SUMIFS(Energy_Generated__MWh[Energy],Energy_Generated__MWh[Year],a!D$100,Energy_Generated__MWh[Quarter],"Q3",Energy_Generated__MWh[Plant],$E57),IF($H$4="Q4",SUMIFS(Energy_Generated__MWh[Energy],Energy_Generated__MWh[Year],a!D$100,Energy_Generated__MWh[Quarter],"Q4",Energy_Generated__MWh[Plant],$E57), IF($H$4="Calendar Year",SUMIFS(Energy_Generated__MWh[Energy],Energy_Generated__MWh[Year],a!D$100,Energy_Generated__MWh[Plant],$E62),""))))))/10^3,"")</f>
        <v>12.876012899999997</v>
      </c>
      <c r="J57" s="541">
        <f>IFERROR(SUM(IF($H$4="Q1",SUMIFS(Energy_Generated__MWh[Energy],Energy_Generated__MWh[Year],a!E$100,Energy_Generated__MWh[Quarter],"Q1",Energy_Generated__MWh[Plant],$E57),IF($H$4="Q2",SUMIFS(Energy_Generated__MWh[Energy],Energy_Generated__MWh[Year],a!E$100,Energy_Generated__MWh[Quarter],"Q2",Energy_Generated__MWh[Plant],$E57),IF($H$4="Q3",SUMIFS(Energy_Generated__MWh[Energy],Energy_Generated__MWh[Year],a!E$100,Energy_Generated__MWh[Quarter],"Q3",Energy_Generated__MWh[Plant],$E57),IF($H$4="Q4",SUMIFS(Energy_Generated__MWh[Energy],Energy_Generated__MWh[Year],a!E$100,Energy_Generated__MWh[Quarter],"Q4",Energy_Generated__MWh[Plant],$E57), IF($H$4="Calendar Year",SUMIFS(Energy_Generated__MWh[Energy],Energy_Generated__MWh[Year],a!E$100,Energy_Generated__MWh[Plant],$E62),""))))))/10^3,"")</f>
        <v>5.3774959999999998</v>
      </c>
    </row>
    <row r="58" spans="5:10" x14ac:dyDescent="0.35">
      <c r="E58" s="539" t="s">
        <v>22</v>
      </c>
      <c r="F58" s="540">
        <f>IFERROR(SUM(IF($H$4="Q1",SUMIFS(Energy_Generated__MWh[Energy],Energy_Generated__MWh[Year],a!A$100,Energy_Generated__MWh[Quarter],"Q1",Energy_Generated__MWh[Plant],$E58),IF($H$4="Q2",SUMIFS(Energy_Generated__MWh[Energy],Energy_Generated__MWh[Year],a!A$100,Energy_Generated__MWh[Quarter],"Q2",Energy_Generated__MWh[Plant],$E58),IF($H$4="Q3",SUMIFS(Energy_Generated__MWh[Energy],Energy_Generated__MWh[Year],a!A$100,Energy_Generated__MWh[Quarter],"Q3",Energy_Generated__MWh[Plant],$E58),IF($H$4="Q4",SUMIFS(Energy_Generated__MWh[Energy],Energy_Generated__MWh[Year],a!A$100,Energy_Generated__MWh[Quarter],"Q4",Energy_Generated__MWh[Plant],$E58), IF($H$4="Calendar Year",SUMIFS(Energy_Generated__MWh[Energy],Energy_Generated__MWh[Year],a!A$100,Energy_Generated__MWh[Plant],$E63),""))))))/10^3,"")</f>
        <v>7.1638999999999999</v>
      </c>
      <c r="G58" s="540">
        <f>IFERROR(SUM(IF($H$4="Q1",SUMIFS(Energy_Generated__MWh[Energy],Energy_Generated__MWh[Year],a!B$100,Energy_Generated__MWh[Quarter],"Q1",Energy_Generated__MWh[Plant],$E58),IF($H$4="Q2",SUMIFS(Energy_Generated__MWh[Energy],Energy_Generated__MWh[Year],a!B$100,Energy_Generated__MWh[Quarter],"Q2",Energy_Generated__MWh[Plant],$E58),IF($H$4="Q3",SUMIFS(Energy_Generated__MWh[Energy],Energy_Generated__MWh[Year],a!B$100,Energy_Generated__MWh[Quarter],"Q3",Energy_Generated__MWh[Plant],$E58),IF($H$4="Q4",SUMIFS(Energy_Generated__MWh[Energy],Energy_Generated__MWh[Year],a!B$100,Energy_Generated__MWh[Quarter],"Q4",Energy_Generated__MWh[Plant],$E58), IF($H$4="Calendar Year",SUMIFS(Energy_Generated__MWh[Energy],Energy_Generated__MWh[Year],a!B$100,Energy_Generated__MWh[Plant],$E63),""))))))/10^3,"")</f>
        <v>6.0671600000000003</v>
      </c>
      <c r="H58" s="540">
        <f>IFERROR(SUM(IF($H$4="Q1",SUMIFS(Energy_Generated__MWh[Energy],Energy_Generated__MWh[Year],a!C$100,Energy_Generated__MWh[Quarter],"Q1",Energy_Generated__MWh[Plant],$E58),IF($H$4="Q2",SUMIFS(Energy_Generated__MWh[Energy],Energy_Generated__MWh[Year],a!C$100,Energy_Generated__MWh[Quarter],"Q2",Energy_Generated__MWh[Plant],$E58),IF($H$4="Q3",SUMIFS(Energy_Generated__MWh[Energy],Energy_Generated__MWh[Year],a!C$100,Energy_Generated__MWh[Quarter],"Q3",Energy_Generated__MWh[Plant],$E58),IF($H$4="Q4",SUMIFS(Energy_Generated__MWh[Energy],Energy_Generated__MWh[Year],a!C$100,Energy_Generated__MWh[Quarter],"Q4",Energy_Generated__MWh[Plant],$E58), IF($H$4="Calendar Year",SUMIFS(Energy_Generated__MWh[Energy],Energy_Generated__MWh[Year],a!C$100,Energy_Generated__MWh[Plant],$E63),""))))))/10^3,"")</f>
        <v>6.12026</v>
      </c>
      <c r="I58" s="540">
        <f>IFERROR(SUM(IF($H$4="Q1",SUMIFS(Energy_Generated__MWh[Energy],Energy_Generated__MWh[Year],a!D$100,Energy_Generated__MWh[Quarter],"Q1",Energy_Generated__MWh[Plant],$E58),IF($H$4="Q2",SUMIFS(Energy_Generated__MWh[Energy],Energy_Generated__MWh[Year],a!D$100,Energy_Generated__MWh[Quarter],"Q2",Energy_Generated__MWh[Plant],$E58),IF($H$4="Q3",SUMIFS(Energy_Generated__MWh[Energy],Energy_Generated__MWh[Year],a!D$100,Energy_Generated__MWh[Quarter],"Q3",Energy_Generated__MWh[Plant],$E58),IF($H$4="Q4",SUMIFS(Energy_Generated__MWh[Energy],Energy_Generated__MWh[Year],a!D$100,Energy_Generated__MWh[Quarter],"Q4",Energy_Generated__MWh[Plant],$E58), IF($H$4="Calendar Year",SUMIFS(Energy_Generated__MWh[Energy],Energy_Generated__MWh[Year],a!D$100,Energy_Generated__MWh[Plant],$E63),""))))))/10^3,"")</f>
        <v>7.6587299999999949</v>
      </c>
      <c r="J58" s="541">
        <f>IFERROR(SUM(IF($H$4="Q1",SUMIFS(Energy_Generated__MWh[Energy],Energy_Generated__MWh[Year],a!E$100,Energy_Generated__MWh[Quarter],"Q1",Energy_Generated__MWh[Plant],$E58),IF($H$4="Q2",SUMIFS(Energy_Generated__MWh[Energy],Energy_Generated__MWh[Year],a!E$100,Energy_Generated__MWh[Quarter],"Q2",Energy_Generated__MWh[Plant],$E58),IF($H$4="Q3",SUMIFS(Energy_Generated__MWh[Energy],Energy_Generated__MWh[Year],a!E$100,Energy_Generated__MWh[Quarter],"Q3",Energy_Generated__MWh[Plant],$E58),IF($H$4="Q4",SUMIFS(Energy_Generated__MWh[Energy],Energy_Generated__MWh[Year],a!E$100,Energy_Generated__MWh[Quarter],"Q4",Energy_Generated__MWh[Plant],$E58), IF($H$4="Calendar Year",SUMIFS(Energy_Generated__MWh[Energy],Energy_Generated__MWh[Year],a!E$100,Energy_Generated__MWh[Plant],$E63),""))))))/10^3,"")</f>
        <v>6.6525200000000009</v>
      </c>
    </row>
    <row r="59" spans="5:10" x14ac:dyDescent="0.35">
      <c r="E59" s="539" t="s">
        <v>11</v>
      </c>
      <c r="F59" s="540">
        <f>IFERROR(SUM(IF($H$4="Q1",SUMIFS(Energy_Generated__MWh[Energy],Energy_Generated__MWh[Year],a!A$100,Energy_Generated__MWh[Quarter],"Q1",Energy_Generated__MWh[Plant],$E59),IF($H$4="Q2",SUMIFS(Energy_Generated__MWh[Energy],Energy_Generated__MWh[Year],a!A$100,Energy_Generated__MWh[Quarter],"Q2",Energy_Generated__MWh[Plant],$E59),IF($H$4="Q3",SUMIFS(Energy_Generated__MWh[Energy],Energy_Generated__MWh[Year],a!A$100,Energy_Generated__MWh[Quarter],"Q3",Energy_Generated__MWh[Plant],$E59),IF($H$4="Q4",SUMIFS(Energy_Generated__MWh[Energy],Energy_Generated__MWh[Year],a!A$100,Energy_Generated__MWh[Quarter],"Q4",Energy_Generated__MWh[Plant],$E59), IF($H$4="Calendar Year",SUMIFS(Energy_Generated__MWh[Energy],Energy_Generated__MWh[Year],a!A$100,Energy_Generated__MWh[Plant],$E64),""))))))/10^3,"")</f>
        <v>6.1733000000000002</v>
      </c>
      <c r="G59" s="540">
        <f>IFERROR(SUM(IF($H$4="Q1",SUMIFS(Energy_Generated__MWh[Energy],Energy_Generated__MWh[Year],a!B$100,Energy_Generated__MWh[Quarter],"Q1",Energy_Generated__MWh[Plant],$E59),IF($H$4="Q2",SUMIFS(Energy_Generated__MWh[Energy],Energy_Generated__MWh[Year],a!B$100,Energy_Generated__MWh[Quarter],"Q2",Energy_Generated__MWh[Plant],$E59),IF($H$4="Q3",SUMIFS(Energy_Generated__MWh[Energy],Energy_Generated__MWh[Year],a!B$100,Energy_Generated__MWh[Quarter],"Q3",Energy_Generated__MWh[Plant],$E59),IF($H$4="Q4",SUMIFS(Energy_Generated__MWh[Energy],Energy_Generated__MWh[Year],a!B$100,Energy_Generated__MWh[Quarter],"Q4",Energy_Generated__MWh[Plant],$E59), IF($H$4="Calendar Year",SUMIFS(Energy_Generated__MWh[Energy],Energy_Generated__MWh[Year],a!B$100,Energy_Generated__MWh[Plant],$E64),""))))))/10^3,"")</f>
        <v>9.1279000000000003</v>
      </c>
      <c r="H59" s="540">
        <f>IFERROR(SUM(IF($H$4="Q1",SUMIFS(Energy_Generated__MWh[Energy],Energy_Generated__MWh[Year],a!C$100,Energy_Generated__MWh[Quarter],"Q1",Energy_Generated__MWh[Plant],$E59),IF($H$4="Q2",SUMIFS(Energy_Generated__MWh[Energy],Energy_Generated__MWh[Year],a!C$100,Energy_Generated__MWh[Quarter],"Q2",Energy_Generated__MWh[Plant],$E59),IF($H$4="Q3",SUMIFS(Energy_Generated__MWh[Energy],Energy_Generated__MWh[Year],a!C$100,Energy_Generated__MWh[Quarter],"Q3",Energy_Generated__MWh[Plant],$E59),IF($H$4="Q4",SUMIFS(Energy_Generated__MWh[Energy],Energy_Generated__MWh[Year],a!C$100,Energy_Generated__MWh[Quarter],"Q4",Energy_Generated__MWh[Plant],$E59), IF($H$4="Calendar Year",SUMIFS(Energy_Generated__MWh[Energy],Energy_Generated__MWh[Year],a!C$100,Energy_Generated__MWh[Plant],$E64),""))))))/10^3,"")</f>
        <v>11.44</v>
      </c>
      <c r="I59" s="540">
        <f>IFERROR(SUM(IF($H$4="Q1",SUMIFS(Energy_Generated__MWh[Energy],Energy_Generated__MWh[Year],a!D$100,Energy_Generated__MWh[Quarter],"Q1",Energy_Generated__MWh[Plant],$E59),IF($H$4="Q2",SUMIFS(Energy_Generated__MWh[Energy],Energy_Generated__MWh[Year],a!D$100,Energy_Generated__MWh[Quarter],"Q2",Energy_Generated__MWh[Plant],$E59),IF($H$4="Q3",SUMIFS(Energy_Generated__MWh[Energy],Energy_Generated__MWh[Year],a!D$100,Energy_Generated__MWh[Quarter],"Q3",Energy_Generated__MWh[Plant],$E59),IF($H$4="Q4",SUMIFS(Energy_Generated__MWh[Energy],Energy_Generated__MWh[Year],a!D$100,Energy_Generated__MWh[Quarter],"Q4",Energy_Generated__MWh[Plant],$E59), IF($H$4="Calendar Year",SUMIFS(Energy_Generated__MWh[Energy],Energy_Generated__MWh[Year],a!D$100,Energy_Generated__MWh[Plant],$E64),""))))))/10^3,"")</f>
        <v>0.1087</v>
      </c>
      <c r="J59" s="541">
        <f>IFERROR(SUM(IF($H$4="Q1",SUMIFS(Energy_Generated__MWh[Energy],Energy_Generated__MWh[Year],a!E$100,Energy_Generated__MWh[Quarter],"Q1",Energy_Generated__MWh[Plant],$E59),IF($H$4="Q2",SUMIFS(Energy_Generated__MWh[Energy],Energy_Generated__MWh[Year],a!E$100,Energy_Generated__MWh[Quarter],"Q2",Energy_Generated__MWh[Plant],$E59),IF($H$4="Q3",SUMIFS(Energy_Generated__MWh[Energy],Energy_Generated__MWh[Year],a!E$100,Energy_Generated__MWh[Quarter],"Q3",Energy_Generated__MWh[Plant],$E59),IF($H$4="Q4",SUMIFS(Energy_Generated__MWh[Energy],Energy_Generated__MWh[Year],a!E$100,Energy_Generated__MWh[Quarter],"Q4",Energy_Generated__MWh[Plant],$E59), IF($H$4="Calendar Year",SUMIFS(Energy_Generated__MWh[Energy],Energy_Generated__MWh[Year],a!E$100,Energy_Generated__MWh[Plant],$E64),""))))))/10^3,"")</f>
        <v>5.9169999999999998</v>
      </c>
    </row>
    <row r="60" spans="5:10" x14ac:dyDescent="0.35">
      <c r="E60" s="539" t="s">
        <v>12</v>
      </c>
      <c r="F60" s="540">
        <f>IFERROR(SUM(IF($H$4="Q1",SUMIFS(Energy_Generated__MWh[Energy],Energy_Generated__MWh[Year],a!A$100,Energy_Generated__MWh[Quarter],"Q1",Energy_Generated__MWh[Plant],$E60),IF($H$4="Q2",SUMIFS(Energy_Generated__MWh[Energy],Energy_Generated__MWh[Year],a!A$100,Energy_Generated__MWh[Quarter],"Q2",Energy_Generated__MWh[Plant],$E60),IF($H$4="Q3",SUMIFS(Energy_Generated__MWh[Energy],Energy_Generated__MWh[Year],a!A$100,Energy_Generated__MWh[Quarter],"Q3",Energy_Generated__MWh[Plant],$E60),IF($H$4="Q4",SUMIFS(Energy_Generated__MWh[Energy],Energy_Generated__MWh[Year],a!A$100,Energy_Generated__MWh[Quarter],"Q4",Energy_Generated__MWh[Plant],$E60), IF($H$4="Calendar Year",SUMIFS(Energy_Generated__MWh[Energy],Energy_Generated__MWh[Year],a!A$100,Energy_Generated__MWh[Plant],$E65),""))))))/10^3,"")</f>
        <v>0</v>
      </c>
      <c r="G60" s="540">
        <f>IFERROR(SUM(IF($H$4="Q1",SUMIFS(Energy_Generated__MWh[Energy],Energy_Generated__MWh[Year],a!B$100,Energy_Generated__MWh[Quarter],"Q1",Energy_Generated__MWh[Plant],$E60),IF($H$4="Q2",SUMIFS(Energy_Generated__MWh[Energy],Energy_Generated__MWh[Year],a!B$100,Energy_Generated__MWh[Quarter],"Q2",Energy_Generated__MWh[Plant],$E60),IF($H$4="Q3",SUMIFS(Energy_Generated__MWh[Energy],Energy_Generated__MWh[Year],a!B$100,Energy_Generated__MWh[Quarter],"Q3",Energy_Generated__MWh[Plant],$E60),IF($H$4="Q4",SUMIFS(Energy_Generated__MWh[Energy],Energy_Generated__MWh[Year],a!B$100,Energy_Generated__MWh[Quarter],"Q4",Energy_Generated__MWh[Plant],$E60), IF($H$4="Calendar Year",SUMIFS(Energy_Generated__MWh[Energy],Energy_Generated__MWh[Year],a!B$100,Energy_Generated__MWh[Plant],$E65),""))))))/10^3,"")</f>
        <v>9.1279000000000003</v>
      </c>
      <c r="H60" s="540">
        <f>IFERROR(SUM(IF($H$4="Q1",SUMIFS(Energy_Generated__MWh[Energy],Energy_Generated__MWh[Year],a!C$100,Energy_Generated__MWh[Quarter],"Q1",Energy_Generated__MWh[Plant],$E60),IF($H$4="Q2",SUMIFS(Energy_Generated__MWh[Energy],Energy_Generated__MWh[Year],a!C$100,Energy_Generated__MWh[Quarter],"Q2",Energy_Generated__MWh[Plant],$E60),IF($H$4="Q3",SUMIFS(Energy_Generated__MWh[Energy],Energy_Generated__MWh[Year],a!C$100,Energy_Generated__MWh[Quarter],"Q3",Energy_Generated__MWh[Plant],$E60),IF($H$4="Q4",SUMIFS(Energy_Generated__MWh[Energy],Energy_Generated__MWh[Year],a!C$100,Energy_Generated__MWh[Quarter],"Q4",Energy_Generated__MWh[Plant],$E60), IF($H$4="Calendar Year",SUMIFS(Energy_Generated__MWh[Energy],Energy_Generated__MWh[Year],a!C$100,Energy_Generated__MWh[Plant],$E65),""))))))/10^3,"")</f>
        <v>42.808500000000002</v>
      </c>
      <c r="I60" s="540">
        <f>IFERROR(SUM(IF($H$4="Q1",SUMIFS(Energy_Generated__MWh[Energy],Energy_Generated__MWh[Year],a!D$100,Energy_Generated__MWh[Quarter],"Q1",Energy_Generated__MWh[Plant],$E60),IF($H$4="Q2",SUMIFS(Energy_Generated__MWh[Energy],Energy_Generated__MWh[Year],a!D$100,Energy_Generated__MWh[Quarter],"Q2",Energy_Generated__MWh[Plant],$E60),IF($H$4="Q3",SUMIFS(Energy_Generated__MWh[Energy],Energy_Generated__MWh[Year],a!D$100,Energy_Generated__MWh[Quarter],"Q3",Energy_Generated__MWh[Plant],$E60),IF($H$4="Q4",SUMIFS(Energy_Generated__MWh[Energy],Energy_Generated__MWh[Year],a!D$100,Energy_Generated__MWh[Quarter],"Q4",Energy_Generated__MWh[Plant],$E60), IF($H$4="Calendar Year",SUMIFS(Energy_Generated__MWh[Energy],Energy_Generated__MWh[Year],a!D$100,Energy_Generated__MWh[Plant],$E65),""))))))/10^3,"")</f>
        <v>35.822589999999998</v>
      </c>
      <c r="J60" s="541">
        <f>IFERROR(SUM(IF($H$4="Q1",SUMIFS(Energy_Generated__MWh[Energy],Energy_Generated__MWh[Year],a!E$100,Energy_Generated__MWh[Quarter],"Q1",Energy_Generated__MWh[Plant],$E60),IF($H$4="Q2",SUMIFS(Energy_Generated__MWh[Energy],Energy_Generated__MWh[Year],a!E$100,Energy_Generated__MWh[Quarter],"Q2",Energy_Generated__MWh[Plant],$E60),IF($H$4="Q3",SUMIFS(Energy_Generated__MWh[Energy],Energy_Generated__MWh[Year],a!E$100,Energy_Generated__MWh[Quarter],"Q3",Energy_Generated__MWh[Plant],$E60),IF($H$4="Q4",SUMIFS(Energy_Generated__MWh[Energy],Energy_Generated__MWh[Year],a!E$100,Energy_Generated__MWh[Quarter],"Q4",Energy_Generated__MWh[Plant],$E60), IF($H$4="Calendar Year",SUMIFS(Energy_Generated__MWh[Energy],Energy_Generated__MWh[Year],a!E$100,Energy_Generated__MWh[Plant],$E65),""))))))/10^3,"")</f>
        <v>60.088920000000002</v>
      </c>
    </row>
    <row r="61" spans="5:10" x14ac:dyDescent="0.35">
      <c r="E61" s="539" t="s">
        <v>28</v>
      </c>
      <c r="F61" s="540">
        <f>IFERROR(SUM(IF($H$4="Q1",SUMIFS(Energy_Generated__MWh[Energy],Energy_Generated__MWh[Year],a!A$100,Energy_Generated__MWh[Quarter],"Q1",Energy_Generated__MWh[Plant],$E61),IF($H$4="Q2",SUMIFS(Energy_Generated__MWh[Energy],Energy_Generated__MWh[Year],a!A$100,Energy_Generated__MWh[Quarter],"Q2",Energy_Generated__MWh[Plant],$E61),IF($H$4="Q3",SUMIFS(Energy_Generated__MWh[Energy],Energy_Generated__MWh[Year],a!A$100,Energy_Generated__MWh[Quarter],"Q3",Energy_Generated__MWh[Plant],$E61),IF($H$4="Q4",SUMIFS(Energy_Generated__MWh[Energy],Energy_Generated__MWh[Year],a!A$100,Energy_Generated__MWh[Quarter],"Q4",Energy_Generated__MWh[Plant],$E61), IF($H$4="Calendar Year",SUMIFS(Energy_Generated__MWh[Energy],Energy_Generated__MWh[Year],a!A$100,Energy_Generated__MWh[Plant],$E66),""))))))/10^3,"")</f>
        <v>3.3759999999999999</v>
      </c>
      <c r="G61" s="540">
        <f>IFERROR(SUM(IF($H$4="Q1",SUMIFS(Energy_Generated__MWh[Energy],Energy_Generated__MWh[Year],a!B$100,Energy_Generated__MWh[Quarter],"Q1",Energy_Generated__MWh[Plant],$E61),IF($H$4="Q2",SUMIFS(Energy_Generated__MWh[Energy],Energy_Generated__MWh[Year],a!B$100,Energy_Generated__MWh[Quarter],"Q2",Energy_Generated__MWh[Plant],$E61),IF($H$4="Q3",SUMIFS(Energy_Generated__MWh[Energy],Energy_Generated__MWh[Year],a!B$100,Energy_Generated__MWh[Quarter],"Q3",Energy_Generated__MWh[Plant],$E61),IF($H$4="Q4",SUMIFS(Energy_Generated__MWh[Energy],Energy_Generated__MWh[Year],a!B$100,Energy_Generated__MWh[Quarter],"Q4",Energy_Generated__MWh[Plant],$E61), IF($H$4="Calendar Year",SUMIFS(Energy_Generated__MWh[Energy],Energy_Generated__MWh[Year],a!B$100,Energy_Generated__MWh[Plant],$E66),""))))))/10^3,"")</f>
        <v>3.3359000000000001</v>
      </c>
      <c r="H61" s="540">
        <f>IFERROR(SUM(IF($H$4="Q1",SUMIFS(Energy_Generated__MWh[Energy],Energy_Generated__MWh[Year],a!C$100,Energy_Generated__MWh[Quarter],"Q1",Energy_Generated__MWh[Plant],$E61),IF($H$4="Q2",SUMIFS(Energy_Generated__MWh[Energy],Energy_Generated__MWh[Year],a!C$100,Energy_Generated__MWh[Quarter],"Q2",Energy_Generated__MWh[Plant],$E61),IF($H$4="Q3",SUMIFS(Energy_Generated__MWh[Energy],Energy_Generated__MWh[Year],a!C$100,Energy_Generated__MWh[Quarter],"Q3",Energy_Generated__MWh[Plant],$E61),IF($H$4="Q4",SUMIFS(Energy_Generated__MWh[Energy],Energy_Generated__MWh[Year],a!C$100,Energy_Generated__MWh[Quarter],"Q4",Energy_Generated__MWh[Plant],$E61), IF($H$4="Calendar Year",SUMIFS(Energy_Generated__MWh[Energy],Energy_Generated__MWh[Year],a!C$100,Energy_Generated__MWh[Plant],$E66),""))))))/10^3,"")</f>
        <v>3.2777331644408498</v>
      </c>
      <c r="I61" s="540">
        <f>IFERROR(SUM(IF($H$4="Q1",SUMIFS(Energy_Generated__MWh[Energy],Energy_Generated__MWh[Year],a!D$100,Energy_Generated__MWh[Quarter],"Q1",Energy_Generated__MWh[Plant],$E61),IF($H$4="Q2",SUMIFS(Energy_Generated__MWh[Energy],Energy_Generated__MWh[Year],a!D$100,Energy_Generated__MWh[Quarter],"Q2",Energy_Generated__MWh[Plant],$E61),IF($H$4="Q3",SUMIFS(Energy_Generated__MWh[Energy],Energy_Generated__MWh[Year],a!D$100,Energy_Generated__MWh[Quarter],"Q3",Energy_Generated__MWh[Plant],$E61),IF($H$4="Q4",SUMIFS(Energy_Generated__MWh[Energy],Energy_Generated__MWh[Year],a!D$100,Energy_Generated__MWh[Quarter],"Q4",Energy_Generated__MWh[Plant],$E61), IF($H$4="Calendar Year",SUMIFS(Energy_Generated__MWh[Energy],Energy_Generated__MWh[Year],a!D$100,Energy_Generated__MWh[Plant],$E66),""))))))/10^3,"")</f>
        <v>4.2111932426348879</v>
      </c>
      <c r="J61" s="541">
        <f>IFERROR(SUM(IF($H$4="Q1",SUMIFS(Energy_Generated__MWh[Energy],Energy_Generated__MWh[Year],a!E$100,Energy_Generated__MWh[Quarter],"Q1",Energy_Generated__MWh[Plant],$E61),IF($H$4="Q2",SUMIFS(Energy_Generated__MWh[Energy],Energy_Generated__MWh[Year],a!E$100,Energy_Generated__MWh[Quarter],"Q2",Energy_Generated__MWh[Plant],$E61),IF($H$4="Q3",SUMIFS(Energy_Generated__MWh[Energy],Energy_Generated__MWh[Year],a!E$100,Energy_Generated__MWh[Quarter],"Q3",Energy_Generated__MWh[Plant],$E61),IF($H$4="Q4",SUMIFS(Energy_Generated__MWh[Energy],Energy_Generated__MWh[Year],a!E$100,Energy_Generated__MWh[Quarter],"Q4",Energy_Generated__MWh[Plant],$E61), IF($H$4="Calendar Year",SUMIFS(Energy_Generated__MWh[Energy],Energy_Generated__MWh[Year],a!E$100,Energy_Generated__MWh[Plant],$E66),""))))))/10^3,"")</f>
        <v>3.7240583616263301</v>
      </c>
    </row>
    <row r="62" spans="5:10" x14ac:dyDescent="0.35">
      <c r="E62" s="539" t="s">
        <v>30</v>
      </c>
      <c r="F62" s="540">
        <f>IFERROR(SUM(IF($H$4="Q1",SUMIFS(Energy_Generated__MWh[Energy],Energy_Generated__MWh[Year],a!A$100,Energy_Generated__MWh[Quarter],"Q1",Energy_Generated__MWh[Plant],$E62),IF($H$4="Q2",SUMIFS(Energy_Generated__MWh[Energy],Energy_Generated__MWh[Year],a!A$100,Energy_Generated__MWh[Quarter],"Q2",Energy_Generated__MWh[Plant],$E62),IF($H$4="Q3",SUMIFS(Energy_Generated__MWh[Energy],Energy_Generated__MWh[Year],a!A$100,Energy_Generated__MWh[Quarter],"Q3",Energy_Generated__MWh[Plant],$E62),IF($H$4="Q4",SUMIFS(Energy_Generated__MWh[Energy],Energy_Generated__MWh[Year],a!A$100,Energy_Generated__MWh[Quarter],"Q4",Energy_Generated__MWh[Plant],$E62), IF($H$4="Calendar Year",SUMIFS(Energy_Generated__MWh[Energy],Energy_Generated__MWh[Year],a!A$100,Energy_Generated__MWh[Plant],$E67),""))))))/10^3,"")</f>
        <v>1.2538399999999998</v>
      </c>
      <c r="G62" s="540">
        <f>IFERROR(SUM(IF($H$4="Q1",SUMIFS(Energy_Generated__MWh[Energy],Energy_Generated__MWh[Year],a!B$100,Energy_Generated__MWh[Quarter],"Q1",Energy_Generated__MWh[Plant],$E62),IF($H$4="Q2",SUMIFS(Energy_Generated__MWh[Energy],Energy_Generated__MWh[Year],a!B$100,Energy_Generated__MWh[Quarter],"Q2",Energy_Generated__MWh[Plant],$E62),IF($H$4="Q3",SUMIFS(Energy_Generated__MWh[Energy],Energy_Generated__MWh[Year],a!B$100,Energy_Generated__MWh[Quarter],"Q3",Energy_Generated__MWh[Plant],$E62),IF($H$4="Q4",SUMIFS(Energy_Generated__MWh[Energy],Energy_Generated__MWh[Year],a!B$100,Energy_Generated__MWh[Quarter],"Q4",Energy_Generated__MWh[Plant],$E62), IF($H$4="Calendar Year",SUMIFS(Energy_Generated__MWh[Energy],Energy_Generated__MWh[Year],a!B$100,Energy_Generated__MWh[Plant],$E67),""))))))/10^3,"")</f>
        <v>6.6840319999999993</v>
      </c>
      <c r="H62" s="540">
        <f>IFERROR(SUM(IF($H$4="Q1",SUMIFS(Energy_Generated__MWh[Energy],Energy_Generated__MWh[Year],a!C$100,Energy_Generated__MWh[Quarter],"Q1",Energy_Generated__MWh[Plant],$E62),IF($H$4="Q2",SUMIFS(Energy_Generated__MWh[Energy],Energy_Generated__MWh[Year],a!C$100,Energy_Generated__MWh[Quarter],"Q2",Energy_Generated__MWh[Plant],$E62),IF($H$4="Q3",SUMIFS(Energy_Generated__MWh[Energy],Energy_Generated__MWh[Year],a!C$100,Energy_Generated__MWh[Quarter],"Q3",Energy_Generated__MWh[Plant],$E62),IF($H$4="Q4",SUMIFS(Energy_Generated__MWh[Energy],Energy_Generated__MWh[Year],a!C$100,Energy_Generated__MWh[Quarter],"Q4",Energy_Generated__MWh[Plant],$E62), IF($H$4="Calendar Year",SUMIFS(Energy_Generated__MWh[Energy],Energy_Generated__MWh[Year],a!C$100,Energy_Generated__MWh[Plant],$E67),""))))))/10^3,"")</f>
        <v>5.1366700000000005</v>
      </c>
      <c r="I62" s="540">
        <f>IFERROR(SUM(IF($H$4="Q1",SUMIFS(Energy_Generated__MWh[Energy],Energy_Generated__MWh[Year],a!D$100,Energy_Generated__MWh[Quarter],"Q1",Energy_Generated__MWh[Plant],$E62),IF($H$4="Q2",SUMIFS(Energy_Generated__MWh[Energy],Energy_Generated__MWh[Year],a!D$100,Energy_Generated__MWh[Quarter],"Q2",Energy_Generated__MWh[Plant],$E62),IF($H$4="Q3",SUMIFS(Energy_Generated__MWh[Energy],Energy_Generated__MWh[Year],a!D$100,Energy_Generated__MWh[Quarter],"Q3",Energy_Generated__MWh[Plant],$E62),IF($H$4="Q4",SUMIFS(Energy_Generated__MWh[Energy],Energy_Generated__MWh[Year],a!D$100,Energy_Generated__MWh[Quarter],"Q4",Energy_Generated__MWh[Plant],$E62), IF($H$4="Calendar Year",SUMIFS(Energy_Generated__MWh[Energy],Energy_Generated__MWh[Year],a!D$100,Energy_Generated__MWh[Plant],$E67),""))))))/10^3,"")</f>
        <v>8.9285345099999986</v>
      </c>
      <c r="J62" s="541">
        <f>IFERROR(SUM(IF($H$4="Q1",SUMIFS(Energy_Generated__MWh[Energy],Energy_Generated__MWh[Year],a!E$100,Energy_Generated__MWh[Quarter],"Q1",Energy_Generated__MWh[Plant],$E62),IF($H$4="Q2",SUMIFS(Energy_Generated__MWh[Energy],Energy_Generated__MWh[Year],a!E$100,Energy_Generated__MWh[Quarter],"Q2",Energy_Generated__MWh[Plant],$E62),IF($H$4="Q3",SUMIFS(Energy_Generated__MWh[Energy],Energy_Generated__MWh[Year],a!E$100,Energy_Generated__MWh[Quarter],"Q3",Energy_Generated__MWh[Plant],$E62),IF($H$4="Q4",SUMIFS(Energy_Generated__MWh[Energy],Energy_Generated__MWh[Year],a!E$100,Energy_Generated__MWh[Quarter],"Q4",Energy_Generated__MWh[Plant],$E62), IF($H$4="Calendar Year",SUMIFS(Energy_Generated__MWh[Energy],Energy_Generated__MWh[Year],a!E$100,Energy_Generated__MWh[Plant],$E67),""))))))/10^3,"")</f>
        <v>15.76568939</v>
      </c>
    </row>
    <row r="63" spans="5:10" x14ac:dyDescent="0.35">
      <c r="E63" s="539" t="s">
        <v>38</v>
      </c>
      <c r="F63" s="540">
        <f>IFERROR(SUM(IF($H$4="Q1",SUMIFS(Energy_Generated__MWh[Energy],Energy_Generated__MWh[Year],a!A$100,Energy_Generated__MWh[Quarter],"Q1",Energy_Generated__MWh[Plant],$E63),IF($H$4="Q2",SUMIFS(Energy_Generated__MWh[Energy],Energy_Generated__MWh[Year],a!A$100,Energy_Generated__MWh[Quarter],"Q2",Energy_Generated__MWh[Plant],$E63),IF($H$4="Q3",SUMIFS(Energy_Generated__MWh[Energy],Energy_Generated__MWh[Year],a!A$100,Energy_Generated__MWh[Quarter],"Q3",Energy_Generated__MWh[Plant],$E63),IF($H$4="Q4",SUMIFS(Energy_Generated__MWh[Energy],Energy_Generated__MWh[Year],a!A$100,Energy_Generated__MWh[Quarter],"Q4",Energy_Generated__MWh[Plant],$E63), IF($H$4="Calendar Year",SUMIFS(Energy_Generated__MWh[Energy],Energy_Generated__MWh[Year],a!A$100,Energy_Generated__MWh[Plant],$E68),""))))))/10^3,"")</f>
        <v>0</v>
      </c>
      <c r="G63" s="540">
        <f>IFERROR(SUM(IF($H$4="Q1",SUMIFS(Energy_Generated__MWh[Energy],Energy_Generated__MWh[Year],a!B$100,Energy_Generated__MWh[Quarter],"Q1",Energy_Generated__MWh[Plant],$E63),IF($H$4="Q2",SUMIFS(Energy_Generated__MWh[Energy],Energy_Generated__MWh[Year],a!B$100,Energy_Generated__MWh[Quarter],"Q2",Energy_Generated__MWh[Plant],$E63),IF($H$4="Q3",SUMIFS(Energy_Generated__MWh[Energy],Energy_Generated__MWh[Year],a!B$100,Energy_Generated__MWh[Quarter],"Q3",Energy_Generated__MWh[Plant],$E63),IF($H$4="Q4",SUMIFS(Energy_Generated__MWh[Energy],Energy_Generated__MWh[Year],a!B$100,Energy_Generated__MWh[Quarter],"Q4",Energy_Generated__MWh[Plant],$E63), IF($H$4="Calendar Year",SUMIFS(Energy_Generated__MWh[Energy],Energy_Generated__MWh[Year],a!B$100,Energy_Generated__MWh[Plant],$E68),""))))))/10^3,"")</f>
        <v>0</v>
      </c>
      <c r="H63" s="540">
        <f>IFERROR(SUM(IF($H$4="Q1",SUMIFS(Energy_Generated__MWh[Energy],Energy_Generated__MWh[Year],a!C$100,Energy_Generated__MWh[Quarter],"Q1",Energy_Generated__MWh[Plant],$E63),IF($H$4="Q2",SUMIFS(Energy_Generated__MWh[Energy],Energy_Generated__MWh[Year],a!C$100,Energy_Generated__MWh[Quarter],"Q2",Energy_Generated__MWh[Plant],$E63),IF($H$4="Q3",SUMIFS(Energy_Generated__MWh[Energy],Energy_Generated__MWh[Year],a!C$100,Energy_Generated__MWh[Quarter],"Q3",Energy_Generated__MWh[Plant],$E63),IF($H$4="Q4",SUMIFS(Energy_Generated__MWh[Energy],Energy_Generated__MWh[Year],a!C$100,Energy_Generated__MWh[Quarter],"Q4",Energy_Generated__MWh[Plant],$E63), IF($H$4="Calendar Year",SUMIFS(Energy_Generated__MWh[Energy],Energy_Generated__MWh[Year],a!C$100,Energy_Generated__MWh[Plant],$E68),""))))))/10^3,"")</f>
        <v>0</v>
      </c>
      <c r="I63" s="540">
        <f>IFERROR(SUM(IF($H$4="Q1",SUMIFS(Energy_Generated__MWh[Energy],Energy_Generated__MWh[Year],a!D$100,Energy_Generated__MWh[Quarter],"Q1",Energy_Generated__MWh[Plant],$E63),IF($H$4="Q2",SUMIFS(Energy_Generated__MWh[Energy],Energy_Generated__MWh[Year],a!D$100,Energy_Generated__MWh[Quarter],"Q2",Energy_Generated__MWh[Plant],$E63),IF($H$4="Q3",SUMIFS(Energy_Generated__MWh[Energy],Energy_Generated__MWh[Year],a!D$100,Energy_Generated__MWh[Quarter],"Q3",Energy_Generated__MWh[Plant],$E63),IF($H$4="Q4",SUMIFS(Energy_Generated__MWh[Energy],Energy_Generated__MWh[Year],a!D$100,Energy_Generated__MWh[Quarter],"Q4",Energy_Generated__MWh[Plant],$E63), IF($H$4="Calendar Year",SUMIFS(Energy_Generated__MWh[Energy],Energy_Generated__MWh[Year],a!D$100,Energy_Generated__MWh[Plant],$E68),""))))))/10^3,"")</f>
        <v>5.4969099999999997</v>
      </c>
      <c r="J63" s="541">
        <f>IFERROR(SUM(IF($H$4="Q1",SUMIFS(Energy_Generated__MWh[Energy],Energy_Generated__MWh[Year],a!E$100,Energy_Generated__MWh[Quarter],"Q1",Energy_Generated__MWh[Plant],$E63),IF($H$4="Q2",SUMIFS(Energy_Generated__MWh[Energy],Energy_Generated__MWh[Year],a!E$100,Energy_Generated__MWh[Quarter],"Q2",Energy_Generated__MWh[Plant],$E63),IF($H$4="Q3",SUMIFS(Energy_Generated__MWh[Energy],Energy_Generated__MWh[Year],a!E$100,Energy_Generated__MWh[Quarter],"Q3",Energy_Generated__MWh[Plant],$E63),IF($H$4="Q4",SUMIFS(Energy_Generated__MWh[Energy],Energy_Generated__MWh[Year],a!E$100,Energy_Generated__MWh[Quarter],"Q4",Energy_Generated__MWh[Plant],$E63), IF($H$4="Calendar Year",SUMIFS(Energy_Generated__MWh[Energy],Energy_Generated__MWh[Year],a!E$100,Energy_Generated__MWh[Plant],$E68),""))))))/10^3,"")</f>
        <v>8.5219577999999991</v>
      </c>
    </row>
    <row r="64" spans="5:10" x14ac:dyDescent="0.35">
      <c r="E64" s="539" t="s">
        <v>32</v>
      </c>
      <c r="F64" s="540">
        <f>IFERROR(SUM(IF($H$4="Q1",SUMIFS(Energy_Generated__MWh[Energy],Energy_Generated__MWh[Year],a!A$100,Energy_Generated__MWh[Quarter],"Q1",Energy_Generated__MWh[Plant],$E64),IF($H$4="Q2",SUMIFS(Energy_Generated__MWh[Energy],Energy_Generated__MWh[Year],a!A$100,Energy_Generated__MWh[Quarter],"Q2",Energy_Generated__MWh[Plant],$E64),IF($H$4="Q3",SUMIFS(Energy_Generated__MWh[Energy],Energy_Generated__MWh[Year],a!A$100,Energy_Generated__MWh[Quarter],"Q3",Energy_Generated__MWh[Plant],$E64),IF($H$4="Q4",SUMIFS(Energy_Generated__MWh[Energy],Energy_Generated__MWh[Year],a!A$100,Energy_Generated__MWh[Quarter],"Q4",Energy_Generated__MWh[Plant],$E64), IF($H$4="Calendar Year",SUMIFS(Energy_Generated__MWh[Energy],Energy_Generated__MWh[Year],a!A$100,Energy_Generated__MWh[Plant],$E69),""))))))/10^3,"")</f>
        <v>4.19E-2</v>
      </c>
      <c r="G64" s="540">
        <f>IFERROR(SUM(IF($H$4="Q1",SUMIFS(Energy_Generated__MWh[Energy],Energy_Generated__MWh[Year],a!B$100,Energy_Generated__MWh[Quarter],"Q1",Energy_Generated__MWh[Plant],$E64),IF($H$4="Q2",SUMIFS(Energy_Generated__MWh[Energy],Energy_Generated__MWh[Year],a!B$100,Energy_Generated__MWh[Quarter],"Q2",Energy_Generated__MWh[Plant],$E64),IF($H$4="Q3",SUMIFS(Energy_Generated__MWh[Energy],Energy_Generated__MWh[Year],a!B$100,Energy_Generated__MWh[Quarter],"Q3",Energy_Generated__MWh[Plant],$E64),IF($H$4="Q4",SUMIFS(Energy_Generated__MWh[Energy],Energy_Generated__MWh[Year],a!B$100,Energy_Generated__MWh[Quarter],"Q4",Energy_Generated__MWh[Plant],$E64), IF($H$4="Calendar Year",SUMIFS(Energy_Generated__MWh[Energy],Energy_Generated__MWh[Year],a!B$100,Energy_Generated__MWh[Plant],$E69),""))))))/10^3,"")</f>
        <v>9.1255830000000007</v>
      </c>
      <c r="H64" s="540">
        <f>IFERROR(SUM(IF($H$4="Q1",SUMIFS(Energy_Generated__MWh[Energy],Energy_Generated__MWh[Year],a!C$100,Energy_Generated__MWh[Quarter],"Q1",Energy_Generated__MWh[Plant],$E64),IF($H$4="Q2",SUMIFS(Energy_Generated__MWh[Energy],Energy_Generated__MWh[Year],a!C$100,Energy_Generated__MWh[Quarter],"Q2",Energy_Generated__MWh[Plant],$E64),IF($H$4="Q3",SUMIFS(Energy_Generated__MWh[Energy],Energy_Generated__MWh[Year],a!C$100,Energy_Generated__MWh[Quarter],"Q3",Energy_Generated__MWh[Plant],$E64),IF($H$4="Q4",SUMIFS(Energy_Generated__MWh[Energy],Energy_Generated__MWh[Year],a!C$100,Energy_Generated__MWh[Quarter],"Q4",Energy_Generated__MWh[Plant],$E64), IF($H$4="Calendar Year",SUMIFS(Energy_Generated__MWh[Energy],Energy_Generated__MWh[Year],a!C$100,Energy_Generated__MWh[Plant],$E69),""))))))/10^3,"")</f>
        <v>7.8869304600000012</v>
      </c>
      <c r="I64" s="540">
        <f>IFERROR(SUM(IF($H$4="Q1",SUMIFS(Energy_Generated__MWh[Energy],Energy_Generated__MWh[Year],a!D$100,Energy_Generated__MWh[Quarter],"Q1",Energy_Generated__MWh[Plant],$E64),IF($H$4="Q2",SUMIFS(Energy_Generated__MWh[Energy],Energy_Generated__MWh[Year],a!D$100,Energy_Generated__MWh[Quarter],"Q2",Energy_Generated__MWh[Plant],$E64),IF($H$4="Q3",SUMIFS(Energy_Generated__MWh[Energy],Energy_Generated__MWh[Year],a!D$100,Energy_Generated__MWh[Quarter],"Q3",Energy_Generated__MWh[Plant],$E64),IF($H$4="Q4",SUMIFS(Energy_Generated__MWh[Energy],Energy_Generated__MWh[Year],a!D$100,Energy_Generated__MWh[Quarter],"Q4",Energy_Generated__MWh[Plant],$E64), IF($H$4="Calendar Year",SUMIFS(Energy_Generated__MWh[Energy],Energy_Generated__MWh[Year],a!D$100,Energy_Generated__MWh[Plant],$E69),""))))))/10^3,"")</f>
        <v>10.989630249999996</v>
      </c>
      <c r="J64" s="541">
        <f>IFERROR(SUM(IF($H$4="Q1",SUMIFS(Energy_Generated__MWh[Energy],Energy_Generated__MWh[Year],a!E$100,Energy_Generated__MWh[Quarter],"Q1",Energy_Generated__MWh[Plant],$E64),IF($H$4="Q2",SUMIFS(Energy_Generated__MWh[Energy],Energy_Generated__MWh[Year],a!E$100,Energy_Generated__MWh[Quarter],"Q2",Energy_Generated__MWh[Plant],$E64),IF($H$4="Q3",SUMIFS(Energy_Generated__MWh[Energy],Energy_Generated__MWh[Year],a!E$100,Energy_Generated__MWh[Quarter],"Q3",Energy_Generated__MWh[Plant],$E64),IF($H$4="Q4",SUMIFS(Energy_Generated__MWh[Energy],Energy_Generated__MWh[Year],a!E$100,Energy_Generated__MWh[Quarter],"Q4",Energy_Generated__MWh[Plant],$E64), IF($H$4="Calendar Year",SUMIFS(Energy_Generated__MWh[Energy],Energy_Generated__MWh[Year],a!E$100,Energy_Generated__MWh[Plant],$E69),""))))))/10^3,"")</f>
        <v>8.2132469999999991</v>
      </c>
    </row>
    <row r="65" spans="5:10" x14ac:dyDescent="0.35">
      <c r="E65" s="539" t="s">
        <v>44</v>
      </c>
      <c r="F65" s="540">
        <f>IFERROR(SUM(IF($H$4="Q1",SUMIFS(Energy_Generated__MWh[Energy],Energy_Generated__MWh[Year],a!A$100,Energy_Generated__MWh[Quarter],"Q1",Energy_Generated__MWh[Plant],$E65),IF($H$4="Q2",SUMIFS(Energy_Generated__MWh[Energy],Energy_Generated__MWh[Year],a!A$100,Energy_Generated__MWh[Quarter],"Q2",Energy_Generated__MWh[Plant],$E65),IF($H$4="Q3",SUMIFS(Energy_Generated__MWh[Energy],Energy_Generated__MWh[Year],a!A$100,Energy_Generated__MWh[Quarter],"Q3",Energy_Generated__MWh[Plant],$E65),IF($H$4="Q4",SUMIFS(Energy_Generated__MWh[Energy],Energy_Generated__MWh[Year],a!A$100,Energy_Generated__MWh[Quarter],"Q4",Energy_Generated__MWh[Plant],$E65), IF($H$4="Calendar Year",SUMIFS(Energy_Generated__MWh[Energy],Energy_Generated__MWh[Year],a!A$100,Energy_Generated__MWh[Plant],$E70),""))))))/10^3,"")</f>
        <v>0</v>
      </c>
      <c r="G65" s="540">
        <f>IFERROR(SUM(IF($H$4="Q1",SUMIFS(Energy_Generated__MWh[Energy],Energy_Generated__MWh[Year],a!B$100,Energy_Generated__MWh[Quarter],"Q1",Energy_Generated__MWh[Plant],$E65),IF($H$4="Q2",SUMIFS(Energy_Generated__MWh[Energy],Energy_Generated__MWh[Year],a!B$100,Energy_Generated__MWh[Quarter],"Q2",Energy_Generated__MWh[Plant],$E65),IF($H$4="Q3",SUMIFS(Energy_Generated__MWh[Energy],Energy_Generated__MWh[Year],a!B$100,Energy_Generated__MWh[Quarter],"Q3",Energy_Generated__MWh[Plant],$E65),IF($H$4="Q4",SUMIFS(Energy_Generated__MWh[Energy],Energy_Generated__MWh[Year],a!B$100,Energy_Generated__MWh[Quarter],"Q4",Energy_Generated__MWh[Plant],$E65), IF($H$4="Calendar Year",SUMIFS(Energy_Generated__MWh[Energy],Energy_Generated__MWh[Year],a!B$100,Energy_Generated__MWh[Plant],$E70),""))))))/10^3,"")</f>
        <v>5.33</v>
      </c>
      <c r="H65" s="540">
        <f>IFERROR(SUM(IF($H$4="Q1",SUMIFS(Energy_Generated__MWh[Energy],Energy_Generated__MWh[Year],a!C$100,Energy_Generated__MWh[Quarter],"Q1",Energy_Generated__MWh[Plant],$E65),IF($H$4="Q2",SUMIFS(Energy_Generated__MWh[Energy],Energy_Generated__MWh[Year],a!C$100,Energy_Generated__MWh[Quarter],"Q2",Energy_Generated__MWh[Plant],$E65),IF($H$4="Q3",SUMIFS(Energy_Generated__MWh[Energy],Energy_Generated__MWh[Year],a!C$100,Energy_Generated__MWh[Quarter],"Q3",Energy_Generated__MWh[Plant],$E65),IF($H$4="Q4",SUMIFS(Energy_Generated__MWh[Energy],Energy_Generated__MWh[Year],a!C$100,Energy_Generated__MWh[Quarter],"Q4",Energy_Generated__MWh[Plant],$E65), IF($H$4="Calendar Year",SUMIFS(Energy_Generated__MWh[Energy],Energy_Generated__MWh[Year],a!C$100,Energy_Generated__MWh[Plant],$E70),""))))))/10^3,"")</f>
        <v>5.2534999999999998</v>
      </c>
      <c r="I65" s="540">
        <f>IFERROR(SUM(IF($H$4="Q1",SUMIFS(Energy_Generated__MWh[Energy],Energy_Generated__MWh[Year],a!D$100,Energy_Generated__MWh[Quarter],"Q1",Energy_Generated__MWh[Plant],$E65),IF($H$4="Q2",SUMIFS(Energy_Generated__MWh[Energy],Energy_Generated__MWh[Year],a!D$100,Energy_Generated__MWh[Quarter],"Q2",Energy_Generated__MWh[Plant],$E65),IF($H$4="Q3",SUMIFS(Energy_Generated__MWh[Energy],Energy_Generated__MWh[Year],a!D$100,Energy_Generated__MWh[Quarter],"Q3",Energy_Generated__MWh[Plant],$E65),IF($H$4="Q4",SUMIFS(Energy_Generated__MWh[Energy],Energy_Generated__MWh[Year],a!D$100,Energy_Generated__MWh[Quarter],"Q4",Energy_Generated__MWh[Plant],$E65), IF($H$4="Calendar Year",SUMIFS(Energy_Generated__MWh[Energy],Energy_Generated__MWh[Year],a!D$100,Energy_Generated__MWh[Plant],$E70),""))))))/10^3,"")</f>
        <v>5.202</v>
      </c>
      <c r="J65" s="541">
        <f>IFERROR(SUM(IF($H$4="Q1",SUMIFS(Energy_Generated__MWh[Energy],Energy_Generated__MWh[Year],a!E$100,Energy_Generated__MWh[Quarter],"Q1",Energy_Generated__MWh[Plant],$E65),IF($H$4="Q2",SUMIFS(Energy_Generated__MWh[Energy],Energy_Generated__MWh[Year],a!E$100,Energy_Generated__MWh[Quarter],"Q2",Energy_Generated__MWh[Plant],$E65),IF($H$4="Q3",SUMIFS(Energy_Generated__MWh[Energy],Energy_Generated__MWh[Year],a!E$100,Energy_Generated__MWh[Quarter],"Q3",Energy_Generated__MWh[Plant],$E65),IF($H$4="Q4",SUMIFS(Energy_Generated__MWh[Energy],Energy_Generated__MWh[Year],a!E$100,Energy_Generated__MWh[Quarter],"Q4",Energy_Generated__MWh[Plant],$E65), IF($H$4="Calendar Year",SUMIFS(Energy_Generated__MWh[Energy],Energy_Generated__MWh[Year],a!E$100,Energy_Generated__MWh[Plant],$E70),""))))))/10^3,"")</f>
        <v>4.7746000000000004</v>
      </c>
    </row>
    <row r="66" spans="5:10" x14ac:dyDescent="0.35">
      <c r="E66" s="539" t="s">
        <v>40</v>
      </c>
      <c r="F66" s="540">
        <f>IFERROR(SUM(IF($H$4="Q1",SUMIFS(Energy_Generated__MWh[Energy],Energy_Generated__MWh[Year],a!A$100,Energy_Generated__MWh[Quarter],"Q1",Energy_Generated__MWh[Plant],$E66),IF($H$4="Q2",SUMIFS(Energy_Generated__MWh[Energy],Energy_Generated__MWh[Year],a!A$100,Energy_Generated__MWh[Quarter],"Q2",Energy_Generated__MWh[Plant],$E66),IF($H$4="Q3",SUMIFS(Energy_Generated__MWh[Energy],Energy_Generated__MWh[Year],a!A$100,Energy_Generated__MWh[Quarter],"Q3",Energy_Generated__MWh[Plant],$E66),IF($H$4="Q4",SUMIFS(Energy_Generated__MWh[Energy],Energy_Generated__MWh[Year],a!A$100,Energy_Generated__MWh[Quarter],"Q4",Energy_Generated__MWh[Plant],$E66), IF($H$4="Calendar Year",SUMIFS(Energy_Generated__MWh[Energy],Energy_Generated__MWh[Year],a!A$100,Energy_Generated__MWh[Plant],$E71),""))))))/10^3,"")</f>
        <v>3.8929529999999999</v>
      </c>
      <c r="G66" s="540">
        <f>IFERROR(SUM(IF($H$4="Q1",SUMIFS(Energy_Generated__MWh[Energy],Energy_Generated__MWh[Year],a!B$100,Energy_Generated__MWh[Quarter],"Q1",Energy_Generated__MWh[Plant],$E66),IF($H$4="Q2",SUMIFS(Energy_Generated__MWh[Energy],Energy_Generated__MWh[Year],a!B$100,Energy_Generated__MWh[Quarter],"Q2",Energy_Generated__MWh[Plant],$E66),IF($H$4="Q3",SUMIFS(Energy_Generated__MWh[Energy],Energy_Generated__MWh[Year],a!B$100,Energy_Generated__MWh[Quarter],"Q3",Energy_Generated__MWh[Plant],$E66),IF($H$4="Q4",SUMIFS(Energy_Generated__MWh[Energy],Energy_Generated__MWh[Year],a!B$100,Energy_Generated__MWh[Quarter],"Q4",Energy_Generated__MWh[Plant],$E66), IF($H$4="Calendar Year",SUMIFS(Energy_Generated__MWh[Energy],Energy_Generated__MWh[Year],a!B$100,Energy_Generated__MWh[Plant],$E71),""))))))/10^3,"")</f>
        <v>3.95777</v>
      </c>
      <c r="H66" s="540">
        <f>IFERROR(SUM(IF($H$4="Q1",SUMIFS(Energy_Generated__MWh[Energy],Energy_Generated__MWh[Year],a!C$100,Energy_Generated__MWh[Quarter],"Q1",Energy_Generated__MWh[Plant],$E66),IF($H$4="Q2",SUMIFS(Energy_Generated__MWh[Energy],Energy_Generated__MWh[Year],a!C$100,Energy_Generated__MWh[Quarter],"Q2",Energy_Generated__MWh[Plant],$E66),IF($H$4="Q3",SUMIFS(Energy_Generated__MWh[Energy],Energy_Generated__MWh[Year],a!C$100,Energy_Generated__MWh[Quarter],"Q3",Energy_Generated__MWh[Plant],$E66),IF($H$4="Q4",SUMIFS(Energy_Generated__MWh[Energy],Energy_Generated__MWh[Year],a!C$100,Energy_Generated__MWh[Quarter],"Q4",Energy_Generated__MWh[Plant],$E66), IF($H$4="Calendar Year",SUMIFS(Energy_Generated__MWh[Energy],Energy_Generated__MWh[Year],a!C$100,Energy_Generated__MWh[Plant],$E71),""))))))/10^3,"")</f>
        <v>3.8401550000000002</v>
      </c>
      <c r="I66" s="540">
        <f>IFERROR(SUM(IF($H$4="Q1",SUMIFS(Energy_Generated__MWh[Energy],Energy_Generated__MWh[Year],a!D$100,Energy_Generated__MWh[Quarter],"Q1",Energy_Generated__MWh[Plant],$E66),IF($H$4="Q2",SUMIFS(Energy_Generated__MWh[Energy],Energy_Generated__MWh[Year],a!D$100,Energy_Generated__MWh[Quarter],"Q2",Energy_Generated__MWh[Plant],$E66),IF($H$4="Q3",SUMIFS(Energy_Generated__MWh[Energy],Energy_Generated__MWh[Year],a!D$100,Energy_Generated__MWh[Quarter],"Q3",Energy_Generated__MWh[Plant],$E66),IF($H$4="Q4",SUMIFS(Energy_Generated__MWh[Energy],Energy_Generated__MWh[Year],a!D$100,Energy_Generated__MWh[Quarter],"Q4",Energy_Generated__MWh[Plant],$E66), IF($H$4="Calendar Year",SUMIFS(Energy_Generated__MWh[Energy],Energy_Generated__MWh[Year],a!D$100,Energy_Generated__MWh[Plant],$E71),""))))))/10^3,"")</f>
        <v>3.8812249999999997</v>
      </c>
      <c r="J66" s="541">
        <f>IFERROR(SUM(IF($H$4="Q1",SUMIFS(Energy_Generated__MWh[Energy],Energy_Generated__MWh[Year],a!E$100,Energy_Generated__MWh[Quarter],"Q1",Energy_Generated__MWh[Plant],$E66),IF($H$4="Q2",SUMIFS(Energy_Generated__MWh[Energy],Energy_Generated__MWh[Year],a!E$100,Energy_Generated__MWh[Quarter],"Q2",Energy_Generated__MWh[Plant],$E66),IF($H$4="Q3",SUMIFS(Energy_Generated__MWh[Energy],Energy_Generated__MWh[Year],a!E$100,Energy_Generated__MWh[Quarter],"Q3",Energy_Generated__MWh[Plant],$E66),IF($H$4="Q4",SUMIFS(Energy_Generated__MWh[Energy],Energy_Generated__MWh[Year],a!E$100,Energy_Generated__MWh[Quarter],"Q4",Energy_Generated__MWh[Plant],$E66), IF($H$4="Calendar Year",SUMIFS(Energy_Generated__MWh[Energy],Energy_Generated__MWh[Year],a!E$100,Energy_Generated__MWh[Plant],$E71),""))))))/10^3,"")</f>
        <v>3.6532550000000001</v>
      </c>
    </row>
    <row r="67" spans="5:10" x14ac:dyDescent="0.35">
      <c r="E67" s="539" t="s">
        <v>45</v>
      </c>
      <c r="F67" s="540">
        <f>IFERROR(SUM(IF($H$4="Q1",SUMIFS(Energy_Generated__MWh[Energy],Energy_Generated__MWh[Year],a!A$100,Energy_Generated__MWh[Quarter],"Q1",Energy_Generated__MWh[Plant],$E67),IF($H$4="Q2",SUMIFS(Energy_Generated__MWh[Energy],Energy_Generated__MWh[Year],a!A$100,Energy_Generated__MWh[Quarter],"Q2",Energy_Generated__MWh[Plant],$E67),IF($H$4="Q3",SUMIFS(Energy_Generated__MWh[Energy],Energy_Generated__MWh[Year],a!A$100,Energy_Generated__MWh[Quarter],"Q3",Energy_Generated__MWh[Plant],$E67),IF($H$4="Q4",SUMIFS(Energy_Generated__MWh[Energy],Energy_Generated__MWh[Year],a!A$100,Energy_Generated__MWh[Quarter],"Q4",Energy_Generated__MWh[Plant],$E67), IF($H$4="Calendar Year",SUMIFS(Energy_Generated__MWh[Energy],Energy_Generated__MWh[Year],a!A$100,Energy_Generated__MWh[Plant],#REF!),""))))))/10^3,"")</f>
        <v>15.5945</v>
      </c>
      <c r="G67" s="540">
        <f>IFERROR(SUM(IF($H$4="Q1",SUMIFS(Energy_Generated__MWh[Energy],Energy_Generated__MWh[Year],a!B$100,Energy_Generated__MWh[Quarter],"Q1",Energy_Generated__MWh[Plant],$E67),IF($H$4="Q2",SUMIFS(Energy_Generated__MWh[Energy],Energy_Generated__MWh[Year],a!B$100,Energy_Generated__MWh[Quarter],"Q2",Energy_Generated__MWh[Plant],$E67),IF($H$4="Q3",SUMIFS(Energy_Generated__MWh[Energy],Energy_Generated__MWh[Year],a!B$100,Energy_Generated__MWh[Quarter],"Q3",Energy_Generated__MWh[Plant],$E67),IF($H$4="Q4",SUMIFS(Energy_Generated__MWh[Energy],Energy_Generated__MWh[Year],a!B$100,Energy_Generated__MWh[Quarter],"Q4",Energy_Generated__MWh[Plant],$E67), IF($H$4="Calendar Year",SUMIFS(Energy_Generated__MWh[Energy],Energy_Generated__MWh[Year],a!B$100,Energy_Generated__MWh[Plant],#REF!),""))))))/10^3,"")</f>
        <v>15.925529999999968</v>
      </c>
      <c r="H67" s="540">
        <f>IFERROR(SUM(IF($H$4="Q1",SUMIFS(Energy_Generated__MWh[Energy],Energy_Generated__MWh[Year],a!C$100,Energy_Generated__MWh[Quarter],"Q1",Energy_Generated__MWh[Plant],$E67),IF($H$4="Q2",SUMIFS(Energy_Generated__MWh[Energy],Energy_Generated__MWh[Year],a!C$100,Energy_Generated__MWh[Quarter],"Q2",Energy_Generated__MWh[Plant],$E67),IF($H$4="Q3",SUMIFS(Energy_Generated__MWh[Energy],Energy_Generated__MWh[Year],a!C$100,Energy_Generated__MWh[Quarter],"Q3",Energy_Generated__MWh[Plant],$E67),IF($H$4="Q4",SUMIFS(Energy_Generated__MWh[Energy],Energy_Generated__MWh[Year],a!C$100,Energy_Generated__MWh[Quarter],"Q4",Energy_Generated__MWh[Plant],$E67), IF($H$4="Calendar Year",SUMIFS(Energy_Generated__MWh[Energy],Energy_Generated__MWh[Year],a!C$100,Energy_Generated__MWh[Plant],#REF!),""))))))/10^3,"")</f>
        <v>15.453300000000045</v>
      </c>
      <c r="I67" s="540">
        <f>IFERROR(SUM(IF($H$4="Q1",SUMIFS(Energy_Generated__MWh[Energy],Energy_Generated__MWh[Year],a!D$100,Energy_Generated__MWh[Quarter],"Q1",Energy_Generated__MWh[Plant],$E67),IF($H$4="Q2",SUMIFS(Energy_Generated__MWh[Energy],Energy_Generated__MWh[Year],a!D$100,Energy_Generated__MWh[Quarter],"Q2",Energy_Generated__MWh[Plant],$E67),IF($H$4="Q3",SUMIFS(Energy_Generated__MWh[Energy],Energy_Generated__MWh[Year],a!D$100,Energy_Generated__MWh[Quarter],"Q3",Energy_Generated__MWh[Plant],$E67),IF($H$4="Q4",SUMIFS(Energy_Generated__MWh[Energy],Energy_Generated__MWh[Year],a!D$100,Energy_Generated__MWh[Quarter],"Q4",Energy_Generated__MWh[Plant],$E67), IF($H$4="Calendar Year",SUMIFS(Energy_Generated__MWh[Energy],Energy_Generated__MWh[Year],a!D$100,Energy_Generated__MWh[Plant],#REF!),""))))))/10^3,"")</f>
        <v>15.825229999999999</v>
      </c>
      <c r="J67" s="541">
        <f>IFERROR(SUM(IF($H$4="Q1",SUMIFS(Energy_Generated__MWh[Energy],Energy_Generated__MWh[Year],a!E$100,Energy_Generated__MWh[Quarter],"Q1",Energy_Generated__MWh[Plant],$E67),IF($H$4="Q2",SUMIFS(Energy_Generated__MWh[Energy],Energy_Generated__MWh[Year],a!E$100,Energy_Generated__MWh[Quarter],"Q2",Energy_Generated__MWh[Plant],$E67),IF($H$4="Q3",SUMIFS(Energy_Generated__MWh[Energy],Energy_Generated__MWh[Year],a!E$100,Energy_Generated__MWh[Quarter],"Q3",Energy_Generated__MWh[Plant],$E67),IF($H$4="Q4",SUMIFS(Energy_Generated__MWh[Energy],Energy_Generated__MWh[Year],a!E$100,Energy_Generated__MWh[Quarter],"Q4",Energy_Generated__MWh[Plant],$E67), IF($H$4="Calendar Year",SUMIFS(Energy_Generated__MWh[Energy],Energy_Generated__MWh[Year],a!E$100,Energy_Generated__MWh[Plant],#REF!),""))))))/10^3,"")</f>
        <v>16.393909999999998</v>
      </c>
    </row>
    <row r="68" spans="5:10" x14ac:dyDescent="0.35">
      <c r="E68" s="539" t="s">
        <v>42</v>
      </c>
      <c r="F68" s="540">
        <f>IFERROR(SUM(IF($H$4="Q1",SUMIFS(Energy_Generated__MWh[Energy],Energy_Generated__MWh[Year],a!A$100,Energy_Generated__MWh[Quarter],"Q1",Energy_Generated__MWh[Plant],$E68),IF($H$4="Q2",SUMIFS(Energy_Generated__MWh[Energy],Energy_Generated__MWh[Year],a!A$100,Energy_Generated__MWh[Quarter],"Q2",Energy_Generated__MWh[Plant],$E68),IF($H$4="Q3",SUMIFS(Energy_Generated__MWh[Energy],Energy_Generated__MWh[Year],a!A$100,Energy_Generated__MWh[Quarter],"Q3",Energy_Generated__MWh[Plant],$E68),IF($H$4="Q4",SUMIFS(Energy_Generated__MWh[Energy],Energy_Generated__MWh[Year],a!A$100,Energy_Generated__MWh[Quarter],"Q4",Energy_Generated__MWh[Plant],$E68), IF($H$4="Calendar Year",SUMIFS(Energy_Generated__MWh[Energy],Energy_Generated__MWh[Year],a!A$100,Energy_Generated__MWh[Plant],$E72),""))))))/10^3,"")</f>
        <v>0</v>
      </c>
      <c r="G68" s="540">
        <f>IFERROR(SUM(IF($H$4="Q1",SUMIFS(Energy_Generated__MWh[Energy],Energy_Generated__MWh[Year],a!B$100,Energy_Generated__MWh[Quarter],"Q1",Energy_Generated__MWh[Plant],$E68),IF($H$4="Q2",SUMIFS(Energy_Generated__MWh[Energy],Energy_Generated__MWh[Year],a!B$100,Energy_Generated__MWh[Quarter],"Q2",Energy_Generated__MWh[Plant],$E68),IF($H$4="Q3",SUMIFS(Energy_Generated__MWh[Energy],Energy_Generated__MWh[Year],a!B$100,Energy_Generated__MWh[Quarter],"Q3",Energy_Generated__MWh[Plant],$E68),IF($H$4="Q4",SUMIFS(Energy_Generated__MWh[Energy],Energy_Generated__MWh[Year],a!B$100,Energy_Generated__MWh[Quarter],"Q4",Energy_Generated__MWh[Plant],$E68), IF($H$4="Calendar Year",SUMIFS(Energy_Generated__MWh[Energy],Energy_Generated__MWh[Year],a!B$100,Energy_Generated__MWh[Plant],$E72),""))))))/10^3,"")</f>
        <v>0</v>
      </c>
      <c r="H68" s="540">
        <f>IFERROR(SUM(IF($H$4="Q1",SUMIFS(Energy_Generated__MWh[Energy],Energy_Generated__MWh[Year],a!C$100,Energy_Generated__MWh[Quarter],"Q1",Energy_Generated__MWh[Plant],$E68),IF($H$4="Q2",SUMIFS(Energy_Generated__MWh[Energy],Energy_Generated__MWh[Year],a!C$100,Energy_Generated__MWh[Quarter],"Q2",Energy_Generated__MWh[Plant],$E68),IF($H$4="Q3",SUMIFS(Energy_Generated__MWh[Energy],Energy_Generated__MWh[Year],a!C$100,Energy_Generated__MWh[Quarter],"Q3",Energy_Generated__MWh[Plant],$E68),IF($H$4="Q4",SUMIFS(Energy_Generated__MWh[Energy],Energy_Generated__MWh[Year],a!C$100,Energy_Generated__MWh[Quarter],"Q4",Energy_Generated__MWh[Plant],$E68), IF($H$4="Calendar Year",SUMIFS(Energy_Generated__MWh[Energy],Energy_Generated__MWh[Year],a!C$100,Energy_Generated__MWh[Plant],$E72),""))))))/10^3,"")</f>
        <v>0</v>
      </c>
      <c r="I68" s="540">
        <f>IFERROR(SUM(IF($H$4="Q1",SUMIFS(Energy_Generated__MWh[Energy],Energy_Generated__MWh[Year],a!D$100,Energy_Generated__MWh[Quarter],"Q1",Energy_Generated__MWh[Plant],$E68),IF($H$4="Q2",SUMIFS(Energy_Generated__MWh[Energy],Energy_Generated__MWh[Year],a!D$100,Energy_Generated__MWh[Quarter],"Q2",Energy_Generated__MWh[Plant],$E68),IF($H$4="Q3",SUMIFS(Energy_Generated__MWh[Energy],Energy_Generated__MWh[Year],a!D$100,Energy_Generated__MWh[Quarter],"Q3",Energy_Generated__MWh[Plant],$E68),IF($H$4="Q4",SUMIFS(Energy_Generated__MWh[Energy],Energy_Generated__MWh[Year],a!D$100,Energy_Generated__MWh[Quarter],"Q4",Energy_Generated__MWh[Plant],$E68), IF($H$4="Calendar Year",SUMIFS(Energy_Generated__MWh[Energy],Energy_Generated__MWh[Year],a!D$100,Energy_Generated__MWh[Plant],$E72),""))))))/10^3,"")</f>
        <v>0</v>
      </c>
      <c r="J68" s="541">
        <f>IFERROR(SUM(IF($H$4="Q1",SUMIFS(Energy_Generated__MWh[Energy],Energy_Generated__MWh[Year],a!E$100,Energy_Generated__MWh[Quarter],"Q1",Energy_Generated__MWh[Plant],$E68),IF($H$4="Q2",SUMIFS(Energy_Generated__MWh[Energy],Energy_Generated__MWh[Year],a!E$100,Energy_Generated__MWh[Quarter],"Q2",Energy_Generated__MWh[Plant],$E68),IF($H$4="Q3",SUMIFS(Energy_Generated__MWh[Energy],Energy_Generated__MWh[Year],a!E$100,Energy_Generated__MWh[Quarter],"Q3",Energy_Generated__MWh[Plant],$E68),IF($H$4="Q4",SUMIFS(Energy_Generated__MWh[Energy],Energy_Generated__MWh[Year],a!E$100,Energy_Generated__MWh[Quarter],"Q4",Energy_Generated__MWh[Plant],$E68), IF($H$4="Calendar Year",SUMIFS(Energy_Generated__MWh[Energy],Energy_Generated__MWh[Year],a!E$100,Energy_Generated__MWh[Plant],$E72),""))))))/10^3,"")</f>
        <v>7.3367299999999993</v>
      </c>
    </row>
    <row r="69" spans="5:10" x14ac:dyDescent="0.35">
      <c r="E69" s="539" t="s">
        <v>41</v>
      </c>
      <c r="F69" s="540">
        <f>IFERROR(SUM(IF($H$4="Q1",SUMIFS(Energy_Generated__MWh[Energy],Energy_Generated__MWh[Year],a!A$100,Energy_Generated__MWh[Quarter],"Q1",Energy_Generated__MWh[Plant],$E69),IF($H$4="Q2",SUMIFS(Energy_Generated__MWh[Energy],Energy_Generated__MWh[Year],a!A$100,Energy_Generated__MWh[Quarter],"Q2",Energy_Generated__MWh[Plant],$E69),IF($H$4="Q3",SUMIFS(Energy_Generated__MWh[Energy],Energy_Generated__MWh[Year],a!A$100,Energy_Generated__MWh[Quarter],"Q3",Energy_Generated__MWh[Plant],$E69),IF($H$4="Q4",SUMIFS(Energy_Generated__MWh[Energy],Energy_Generated__MWh[Year],a!A$100,Energy_Generated__MWh[Quarter],"Q4",Energy_Generated__MWh[Plant],$E69), IF($H$4="Calendar Year",SUMIFS(Energy_Generated__MWh[Energy],Energy_Generated__MWh[Year],a!A$100,Energy_Generated__MWh[Plant],$E73),""))))))/10^3,"")</f>
        <v>8.0711700000000004</v>
      </c>
      <c r="G69" s="540">
        <f>IFERROR(SUM(IF($H$4="Q1",SUMIFS(Energy_Generated__MWh[Energy],Energy_Generated__MWh[Year],a!B$100,Energy_Generated__MWh[Quarter],"Q1",Energy_Generated__MWh[Plant],$E69),IF($H$4="Q2",SUMIFS(Energy_Generated__MWh[Energy],Energy_Generated__MWh[Year],a!B$100,Energy_Generated__MWh[Quarter],"Q2",Energy_Generated__MWh[Plant],$E69),IF($H$4="Q3",SUMIFS(Energy_Generated__MWh[Energy],Energy_Generated__MWh[Year],a!B$100,Energy_Generated__MWh[Quarter],"Q3",Energy_Generated__MWh[Plant],$E69),IF($H$4="Q4",SUMIFS(Energy_Generated__MWh[Energy],Energy_Generated__MWh[Year],a!B$100,Energy_Generated__MWh[Quarter],"Q4",Energy_Generated__MWh[Plant],$E69), IF($H$4="Calendar Year",SUMIFS(Energy_Generated__MWh[Energy],Energy_Generated__MWh[Year],a!B$100,Energy_Generated__MWh[Plant],$E73),""))))))/10^3,"")</f>
        <v>8.5316910000000004</v>
      </c>
      <c r="H69" s="540">
        <f>IFERROR(SUM(IF($H$4="Q1",SUMIFS(Energy_Generated__MWh[Energy],Energy_Generated__MWh[Year],a!C$100,Energy_Generated__MWh[Quarter],"Q1",Energy_Generated__MWh[Plant],$E69),IF($H$4="Q2",SUMIFS(Energy_Generated__MWh[Energy],Energy_Generated__MWh[Year],a!C$100,Energy_Generated__MWh[Quarter],"Q2",Energy_Generated__MWh[Plant],$E69),IF($H$4="Q3",SUMIFS(Energy_Generated__MWh[Energy],Energy_Generated__MWh[Year],a!C$100,Energy_Generated__MWh[Quarter],"Q3",Energy_Generated__MWh[Plant],$E69),IF($H$4="Q4",SUMIFS(Energy_Generated__MWh[Energy],Energy_Generated__MWh[Year],a!C$100,Energy_Generated__MWh[Quarter],"Q4",Energy_Generated__MWh[Plant],$E69), IF($H$4="Calendar Year",SUMIFS(Energy_Generated__MWh[Energy],Energy_Generated__MWh[Year],a!C$100,Energy_Generated__MWh[Plant],$E73),""))))))/10^3,"")</f>
        <v>8.8215299999999992</v>
      </c>
      <c r="I69" s="540">
        <f>IFERROR(SUM(IF($H$4="Q1",SUMIFS(Energy_Generated__MWh[Energy],Energy_Generated__MWh[Year],a!D$100,Energy_Generated__MWh[Quarter],"Q1",Energy_Generated__MWh[Plant],$E69),IF($H$4="Q2",SUMIFS(Energy_Generated__MWh[Energy],Energy_Generated__MWh[Year],a!D$100,Energy_Generated__MWh[Quarter],"Q2",Energy_Generated__MWh[Plant],$E69),IF($H$4="Q3",SUMIFS(Energy_Generated__MWh[Energy],Energy_Generated__MWh[Year],a!D$100,Energy_Generated__MWh[Quarter],"Q3",Energy_Generated__MWh[Plant],$E69),IF($H$4="Q4",SUMIFS(Energy_Generated__MWh[Energy],Energy_Generated__MWh[Year],a!D$100,Energy_Generated__MWh[Quarter],"Q4",Energy_Generated__MWh[Plant],$E69), IF($H$4="Calendar Year",SUMIFS(Energy_Generated__MWh[Energy],Energy_Generated__MWh[Year],a!D$100,Energy_Generated__MWh[Plant],$E73),""))))))/10^3,"")</f>
        <v>7.3367299999999993</v>
      </c>
      <c r="J69" s="541">
        <f>IFERROR(SUM(IF($H$4="Q1",SUMIFS(Energy_Generated__MWh[Energy],Energy_Generated__MWh[Year],a!E$100,Energy_Generated__MWh[Quarter],"Q1",Energy_Generated__MWh[Plant],$E69),IF($H$4="Q2",SUMIFS(Energy_Generated__MWh[Energy],Energy_Generated__MWh[Year],a!E$100,Energy_Generated__MWh[Quarter],"Q2",Energy_Generated__MWh[Plant],$E69),IF($H$4="Q3",SUMIFS(Energy_Generated__MWh[Energy],Energy_Generated__MWh[Year],a!E$100,Energy_Generated__MWh[Quarter],"Q3",Energy_Generated__MWh[Plant],$E69),IF($H$4="Q4",SUMIFS(Energy_Generated__MWh[Energy],Energy_Generated__MWh[Year],a!E$100,Energy_Generated__MWh[Quarter],"Q4",Energy_Generated__MWh[Plant],$E69), IF($H$4="Calendar Year",SUMIFS(Energy_Generated__MWh[Energy],Energy_Generated__MWh[Year],a!E$100,Energy_Generated__MWh[Plant],$E73),""))))))/10^3,"")</f>
        <v>7.3367299999999993</v>
      </c>
    </row>
    <row r="70" spans="5:10" ht="15" thickBot="1" x14ac:dyDescent="0.4">
      <c r="E70" s="542" t="s">
        <v>29</v>
      </c>
      <c r="F70" s="543">
        <f>IFERROR(SUM(IF($H$4="Q1",SUMIFS(Energy_Generated__MWh[Energy],Energy_Generated__MWh[Year],a!A$100,Energy_Generated__MWh[Quarter],"Q1",Energy_Generated__MWh[Plant],$E70),IF($H$4="Q2",SUMIFS(Energy_Generated__MWh[Energy],Energy_Generated__MWh[Year],a!A$100,Energy_Generated__MWh[Quarter],"Q2",Energy_Generated__MWh[Plant],$E70),IF($H$4="Q3",SUMIFS(Energy_Generated__MWh[Energy],Energy_Generated__MWh[Year],a!A$100,Energy_Generated__MWh[Quarter],"Q3",Energy_Generated__MWh[Plant],$E70),IF($H$4="Q4",SUMIFS(Energy_Generated__MWh[Energy],Energy_Generated__MWh[Year],a!A$100,Energy_Generated__MWh[Quarter],"Q4",Energy_Generated__MWh[Plant],$E70), IF($H$4="Calendar Year",SUMIFS(Energy_Generated__MWh[Energy],Energy_Generated__MWh[Year],a!A$100,Energy_Generated__MWh[Plant],$E74),""))))))/10^3,"")</f>
        <v>8.1897809999999982</v>
      </c>
      <c r="G70" s="543">
        <f>IFERROR(SUM(IF($H$4="Q1",SUMIFS(Energy_Generated__MWh[Energy],Energy_Generated__MWh[Year],a!B$100,Energy_Generated__MWh[Quarter],"Q1",Energy_Generated__MWh[Plant],$E70),IF($H$4="Q2",SUMIFS(Energy_Generated__MWh[Energy],Energy_Generated__MWh[Year],a!B$100,Energy_Generated__MWh[Quarter],"Q2",Energy_Generated__MWh[Plant],$E70),IF($H$4="Q3",SUMIFS(Energy_Generated__MWh[Energy],Energy_Generated__MWh[Year],a!B$100,Energy_Generated__MWh[Quarter],"Q3",Energy_Generated__MWh[Plant],$E70),IF($H$4="Q4",SUMIFS(Energy_Generated__MWh[Energy],Energy_Generated__MWh[Year],a!B$100,Energy_Generated__MWh[Quarter],"Q4",Energy_Generated__MWh[Plant],$E70), IF($H$4="Calendar Year",SUMIFS(Energy_Generated__MWh[Energy],Energy_Generated__MWh[Year],a!B$100,Energy_Generated__MWh[Plant],$E74),""))))))/10^3,"")</f>
        <v>5.5748785999999999</v>
      </c>
      <c r="H70" s="543">
        <f>IFERROR(SUM(IF($H$4="Q1",SUMIFS(Energy_Generated__MWh[Energy],Energy_Generated__MWh[Year],a!C$100,Energy_Generated__MWh[Quarter],"Q1",Energy_Generated__MWh[Plant],$E70),IF($H$4="Q2",SUMIFS(Energy_Generated__MWh[Energy],Energy_Generated__MWh[Year],a!C$100,Energy_Generated__MWh[Quarter],"Q2",Energy_Generated__MWh[Plant],$E70),IF($H$4="Q3",SUMIFS(Energy_Generated__MWh[Energy],Energy_Generated__MWh[Year],a!C$100,Energy_Generated__MWh[Quarter],"Q3",Energy_Generated__MWh[Plant],$E70),IF($H$4="Q4",SUMIFS(Energy_Generated__MWh[Energy],Energy_Generated__MWh[Year],a!C$100,Energy_Generated__MWh[Quarter],"Q4",Energy_Generated__MWh[Plant],$E70), IF($H$4="Calendar Year",SUMIFS(Energy_Generated__MWh[Energy],Energy_Generated__MWh[Year],a!C$100,Energy_Generated__MWh[Plant],$E74),""))))))/10^3,"")</f>
        <v>6.3838999999999997</v>
      </c>
      <c r="I70" s="543">
        <f>IFERROR(SUM(IF($H$4="Q1",SUMIFS(Energy_Generated__MWh[Energy],Energy_Generated__MWh[Year],a!D$100,Energy_Generated__MWh[Quarter],"Q1",Energy_Generated__MWh[Plant],$E70),IF($H$4="Q2",SUMIFS(Energy_Generated__MWh[Energy],Energy_Generated__MWh[Year],a!D$100,Energy_Generated__MWh[Quarter],"Q2",Energy_Generated__MWh[Plant],$E70),IF($H$4="Q3",SUMIFS(Energy_Generated__MWh[Energy],Energy_Generated__MWh[Year],a!D$100,Energy_Generated__MWh[Quarter],"Q3",Energy_Generated__MWh[Plant],$E70),IF($H$4="Q4",SUMIFS(Energy_Generated__MWh[Energy],Energy_Generated__MWh[Year],a!D$100,Energy_Generated__MWh[Quarter],"Q4",Energy_Generated__MWh[Plant],$E70), IF($H$4="Calendar Year",SUMIFS(Energy_Generated__MWh[Energy],Energy_Generated__MWh[Year],a!D$100,Energy_Generated__MWh[Plant],$E74),""))))))/10^3,"")</f>
        <v>6.3400919999999994</v>
      </c>
      <c r="J70" s="544">
        <f>IFERROR(SUM(IF($H$4="Q1",SUMIFS(Energy_Generated__MWh[Energy],Energy_Generated__MWh[Year],a!E$100,Energy_Generated__MWh[Quarter],"Q1",Energy_Generated__MWh[Plant],$E70),IF($H$4="Q2",SUMIFS(Energy_Generated__MWh[Energy],Energy_Generated__MWh[Year],a!E$100,Energy_Generated__MWh[Quarter],"Q2",Energy_Generated__MWh[Plant],$E70),IF($H$4="Q3",SUMIFS(Energy_Generated__MWh[Energy],Energy_Generated__MWh[Year],a!E$100,Energy_Generated__MWh[Quarter],"Q3",Energy_Generated__MWh[Plant],$E70),IF($H$4="Q4",SUMIFS(Energy_Generated__MWh[Energy],Energy_Generated__MWh[Year],a!E$100,Energy_Generated__MWh[Quarter],"Q4",Energy_Generated__MWh[Plant],$E70), IF($H$4="Calendar Year",SUMIFS(Energy_Generated__MWh[Energy],Energy_Generated__MWh[Year],a!E$100,Energy_Generated__MWh[Plant],$E74),""))))))/10^3,"")</f>
        <v>8.8480689999999989</v>
      </c>
    </row>
    <row r="71" spans="5:10" ht="15" thickBot="1" x14ac:dyDescent="0.4">
      <c r="E71" s="548" t="s">
        <v>112</v>
      </c>
      <c r="F71" s="549">
        <f>SUM(F27:F70)</f>
        <v>976.62839397007212</v>
      </c>
      <c r="G71" s="549">
        <f>SUM(G27:G70)</f>
        <v>979.0802098199996</v>
      </c>
      <c r="H71" s="549">
        <f>SUM(H27:H70)</f>
        <v>1349.1383288944703</v>
      </c>
      <c r="I71" s="549">
        <f>SUM(I27:I70)</f>
        <v>1469.209528770969</v>
      </c>
      <c r="J71" s="550">
        <f>SUM(J27:J70)</f>
        <v>1658.4582018678943</v>
      </c>
    </row>
  </sheetData>
  <sheetProtection algorithmName="SHA-512" hashValue="epbDfFuhTdIwIIL53SVijepdrXOoUUPTsTpXrXKStjb7bar+DKdsTpGuhq7dyU9PgahkZzzZBbMRTxquGNZ8IQ==" saltValue="sKnGXOdEAM2xQtWtuaT4rA==" spinCount="100000" sheet="1" objects="1" scenarios="1"/>
  <mergeCells count="2">
    <mergeCell ref="E25:E26"/>
    <mergeCell ref="F25:J2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DFEB80E-3934-48D7-96FD-707BD3A4E7FC}">
          <x14:formula1>
            <xm:f>a!$C$112:$C$116</xm:f>
          </x14:formula1>
          <xm:sqref>H4</xm:sqref>
        </x14:dataValidation>
        <x14:dataValidation type="list" allowBlank="1" showInputMessage="1" showErrorMessage="1" xr:uid="{407CE3D8-C9B0-4B78-A006-2C2F00D45083}">
          <x14:formula1>
            <xm:f>a!$B$112:$B$140</xm:f>
          </x14:formula1>
          <xm:sqref>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C637-5B66-4518-811E-DF70D13CE605}">
  <sheetPr codeName="Sheet5"/>
  <dimension ref="B1:AV74"/>
  <sheetViews>
    <sheetView showGridLines="0" topLeftCell="A70" workbookViewId="0">
      <selection activeCell="D6" sqref="D6"/>
    </sheetView>
  </sheetViews>
  <sheetFormatPr defaultColWidth="8.7265625" defaultRowHeight="14.5" x14ac:dyDescent="0.35"/>
  <cols>
    <col min="1" max="3" width="15.54296875" style="66" customWidth="1"/>
    <col min="4" max="4" width="23.54296875" style="66" customWidth="1"/>
    <col min="5" max="5" width="35.453125" style="66" customWidth="1"/>
    <col min="6" max="9" width="15.54296875" style="66" customWidth="1"/>
    <col min="10" max="10" width="27.54296875" style="66" customWidth="1"/>
    <col min="11" max="11" width="29.26953125" style="66" customWidth="1"/>
    <col min="12" max="12" width="16" style="66" customWidth="1"/>
    <col min="13" max="13" width="15.54296875" style="66" customWidth="1"/>
    <col min="14" max="14" width="20.7265625" style="66" customWidth="1"/>
    <col min="15" max="15" width="40.7265625" style="66" customWidth="1"/>
    <col min="16" max="16" width="34" style="66" customWidth="1"/>
    <col min="17" max="17" width="35.54296875" style="66" customWidth="1"/>
    <col min="18" max="18" width="28.54296875" style="66" customWidth="1"/>
    <col min="19" max="19" width="20.453125" style="66" customWidth="1"/>
    <col min="20" max="20" width="25.81640625" style="66" customWidth="1"/>
    <col min="21" max="21" width="34.453125" style="66" customWidth="1"/>
    <col min="22" max="22" width="22.81640625" style="66" customWidth="1"/>
    <col min="23" max="23" width="15.54296875" style="66" customWidth="1"/>
    <col min="24" max="24" width="18.7265625" style="66" customWidth="1"/>
    <col min="25" max="25" width="15.54296875" style="66" customWidth="1"/>
    <col min="26" max="26" width="27.453125" style="66" customWidth="1"/>
    <col min="27" max="27" width="31" style="66" customWidth="1"/>
    <col min="28" max="32" width="15.54296875" style="66" customWidth="1"/>
    <col min="33" max="33" width="19.7265625" style="66" customWidth="1"/>
    <col min="34" max="34" width="22.26953125" style="66" customWidth="1"/>
    <col min="35" max="35" width="22.453125" style="66" customWidth="1"/>
    <col min="36" max="37" width="15.54296875" style="66" customWidth="1"/>
    <col min="38" max="38" width="20.54296875" style="66" customWidth="1"/>
    <col min="39" max="39" width="15.54296875" style="66" customWidth="1"/>
    <col min="40" max="40" width="19.26953125" style="66" customWidth="1"/>
    <col min="41" max="41" width="29.54296875" style="66" customWidth="1"/>
    <col min="42" max="42" width="18.26953125" style="66" customWidth="1"/>
    <col min="43" max="43" width="33" style="66" customWidth="1"/>
    <col min="44" max="44" width="42.26953125" style="66" customWidth="1"/>
    <col min="45" max="45" width="62.81640625" style="66" customWidth="1"/>
    <col min="46" max="46" width="36.453125" style="66" customWidth="1"/>
    <col min="47" max="47" width="31.26953125" style="67" customWidth="1"/>
    <col min="48" max="52" width="14.54296875" style="66" customWidth="1"/>
    <col min="53" max="68" width="8.7265625" style="66"/>
    <col min="69" max="69" width="14.26953125" style="66" customWidth="1"/>
    <col min="70" max="74" width="8.7265625" style="66"/>
    <col min="75" max="75" width="20.54296875" style="66" customWidth="1"/>
    <col min="76" max="76" width="28.81640625" style="66" customWidth="1"/>
    <col min="77" max="79" width="20.54296875" style="66" customWidth="1"/>
    <col min="80" max="80" width="23" style="66" customWidth="1"/>
    <col min="81" max="81" width="21.81640625" style="66" customWidth="1"/>
    <col min="82" max="82" width="23.1796875" style="66" customWidth="1"/>
    <col min="83" max="83" width="20.54296875" style="66" customWidth="1"/>
    <col min="84" max="84" width="32.453125" style="66" customWidth="1"/>
    <col min="85" max="87" width="20.54296875" style="66" customWidth="1"/>
    <col min="88" max="88" width="24.7265625" style="66" customWidth="1"/>
    <col min="89" max="93" width="20.54296875" style="66" customWidth="1"/>
    <col min="94" max="94" width="28.7265625" style="66" customWidth="1"/>
    <col min="95" max="95" width="28.81640625" style="66" customWidth="1"/>
    <col min="96" max="96" width="22.1796875" style="66" customWidth="1"/>
    <col min="97" max="98" width="20.54296875" style="66" customWidth="1"/>
    <col min="99" max="99" width="28.81640625" style="66" customWidth="1"/>
    <col min="100" max="101" width="20.54296875" style="66" customWidth="1"/>
    <col min="102" max="104" width="8.7265625" style="66"/>
    <col min="105" max="105" width="16.54296875" style="66" customWidth="1"/>
    <col min="106" max="108" width="20.54296875" style="66" customWidth="1"/>
    <col min="109" max="109" width="31.453125" style="66" customWidth="1"/>
    <col min="110" max="110" width="45.81640625" style="66" customWidth="1"/>
    <col min="111" max="111" width="21.7265625" style="66" customWidth="1"/>
    <col min="112" max="112" width="25.54296875" style="66" customWidth="1"/>
    <col min="113" max="113" width="8.81640625" style="66" bestFit="1" customWidth="1"/>
    <col min="114" max="16384" width="8.7265625" style="66"/>
  </cols>
  <sheetData>
    <row r="1" spans="2:47" s="8" customFormat="1" ht="21" customHeight="1" x14ac:dyDescent="0.55000000000000004">
      <c r="B1" s="1"/>
      <c r="C1" s="1"/>
      <c r="D1" s="2"/>
      <c r="E1" s="2"/>
      <c r="F1" s="2"/>
      <c r="G1" s="2"/>
      <c r="H1" s="2"/>
      <c r="I1" s="1" t="s">
        <v>0</v>
      </c>
      <c r="J1" s="2"/>
      <c r="K1" s="2"/>
      <c r="L1" s="2"/>
      <c r="M1" s="2"/>
      <c r="N1" s="2"/>
      <c r="O1" s="2"/>
      <c r="P1" s="2"/>
      <c r="Q1" s="2"/>
      <c r="R1" s="2"/>
      <c r="S1" s="3"/>
      <c r="T1" s="3" t="s">
        <v>0</v>
      </c>
      <c r="U1" s="3"/>
      <c r="V1" s="3"/>
      <c r="W1" s="3"/>
      <c r="X1" s="3"/>
      <c r="Y1" s="3"/>
      <c r="Z1" s="3"/>
      <c r="AA1" s="4"/>
      <c r="AB1" s="3"/>
      <c r="AC1" s="3"/>
      <c r="AD1" s="3" t="s">
        <v>0</v>
      </c>
      <c r="AE1" s="3"/>
      <c r="AF1" s="3"/>
      <c r="AG1" s="3"/>
      <c r="AH1" s="5"/>
      <c r="AI1" s="5"/>
      <c r="AJ1" s="5"/>
      <c r="AK1" s="5"/>
      <c r="AL1" s="6"/>
      <c r="AM1" s="7"/>
      <c r="AN1" s="7"/>
      <c r="AO1" s="7"/>
      <c r="AP1" s="7"/>
      <c r="AQ1" s="7"/>
      <c r="AR1" s="7"/>
      <c r="AS1" s="7"/>
      <c r="AT1" s="7"/>
      <c r="AU1" s="7"/>
    </row>
    <row r="2" spans="2:47" s="8" customFormat="1" ht="18.649999999999999" customHeight="1" x14ac:dyDescent="0.55000000000000004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5"/>
      <c r="AI2" s="5"/>
      <c r="AJ2" s="5"/>
      <c r="AK2" s="5"/>
      <c r="AL2" s="6"/>
      <c r="AM2" s="7"/>
      <c r="AN2" s="7"/>
      <c r="AO2" s="7"/>
      <c r="AP2" s="7"/>
      <c r="AQ2" s="7"/>
      <c r="AR2" s="7"/>
      <c r="AS2" s="7"/>
      <c r="AT2" s="7"/>
      <c r="AU2" s="7"/>
    </row>
    <row r="3" spans="2:47" s="12" customFormat="1" ht="60.75" customHeight="1" thickBot="1" x14ac:dyDescent="0.3">
      <c r="B3" s="9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10" t="s">
        <v>22</v>
      </c>
      <c r="X3" s="10" t="s">
        <v>23</v>
      </c>
      <c r="Y3" s="10" t="s">
        <v>24</v>
      </c>
      <c r="Z3" s="10" t="s">
        <v>25</v>
      </c>
      <c r="AA3" s="10" t="s">
        <v>26</v>
      </c>
      <c r="AB3" s="10" t="s">
        <v>27</v>
      </c>
      <c r="AC3" s="10" t="s">
        <v>28</v>
      </c>
      <c r="AD3" s="10" t="s">
        <v>29</v>
      </c>
      <c r="AE3" s="10" t="s">
        <v>30</v>
      </c>
      <c r="AF3" s="10" t="s">
        <v>31</v>
      </c>
      <c r="AG3" s="10" t="s">
        <v>32</v>
      </c>
      <c r="AH3" s="10" t="s">
        <v>33</v>
      </c>
      <c r="AI3" s="10" t="s">
        <v>34</v>
      </c>
      <c r="AJ3" s="10" t="s">
        <v>35</v>
      </c>
      <c r="AK3" s="10" t="s">
        <v>36</v>
      </c>
      <c r="AL3" s="10" t="s">
        <v>37</v>
      </c>
      <c r="AM3" s="10" t="s">
        <v>38</v>
      </c>
      <c r="AN3" s="10" t="s">
        <v>39</v>
      </c>
      <c r="AO3" s="10" t="s">
        <v>40</v>
      </c>
      <c r="AP3" s="10" t="s">
        <v>41</v>
      </c>
      <c r="AQ3" s="10" t="s">
        <v>42</v>
      </c>
      <c r="AR3" s="10" t="s">
        <v>43</v>
      </c>
      <c r="AS3" s="10" t="s">
        <v>44</v>
      </c>
      <c r="AT3" s="10" t="s">
        <v>45</v>
      </c>
      <c r="AU3" s="11" t="s">
        <v>46</v>
      </c>
    </row>
    <row r="4" spans="2:47" s="18" customFormat="1" ht="25" customHeight="1" thickTop="1" x14ac:dyDescent="0.35">
      <c r="B4" s="587">
        <v>2024</v>
      </c>
      <c r="C4" s="13" t="s">
        <v>47</v>
      </c>
      <c r="D4" s="14">
        <v>388218.41000000003</v>
      </c>
      <c r="E4" s="14">
        <v>354888.56299999997</v>
      </c>
      <c r="F4" s="14">
        <v>282261.5</v>
      </c>
      <c r="G4" s="15">
        <v>126793.13</v>
      </c>
      <c r="H4" s="14">
        <v>43679.594457088868</v>
      </c>
      <c r="I4" s="14">
        <v>45115.442784216568</v>
      </c>
      <c r="J4" s="14">
        <v>41057.248</v>
      </c>
      <c r="K4" s="14">
        <v>1852.5060399999959</v>
      </c>
      <c r="L4" s="14">
        <v>5917</v>
      </c>
      <c r="M4" s="14">
        <v>60088.92</v>
      </c>
      <c r="N4" s="14">
        <v>24990</v>
      </c>
      <c r="O4" s="14">
        <v>14098.338</v>
      </c>
      <c r="P4" s="16"/>
      <c r="Q4" s="17">
        <v>15994.982841618101</v>
      </c>
      <c r="R4" s="14">
        <v>19368.3</v>
      </c>
      <c r="S4" s="14">
        <v>27136.848000000002</v>
      </c>
      <c r="T4" s="14">
        <v>5843.7045969444398</v>
      </c>
      <c r="U4" s="14">
        <v>8700.7279999999992</v>
      </c>
      <c r="V4" s="14">
        <v>7726.58</v>
      </c>
      <c r="W4" s="14">
        <v>6652.52</v>
      </c>
      <c r="X4" s="14">
        <v>5263.4570000000003</v>
      </c>
      <c r="Y4" s="14">
        <v>5691.51</v>
      </c>
      <c r="Z4" s="14">
        <v>18513.810000000001</v>
      </c>
      <c r="AA4" s="14">
        <v>6230.52</v>
      </c>
      <c r="AB4" s="14">
        <v>2200.165</v>
      </c>
      <c r="AC4" s="14">
        <v>3724.0583616263302</v>
      </c>
      <c r="AD4" s="14">
        <v>8848.0689999999995</v>
      </c>
      <c r="AE4" s="14">
        <v>15765.68939</v>
      </c>
      <c r="AF4" s="14">
        <v>4685.8500000000004</v>
      </c>
      <c r="AG4" s="14">
        <v>8213.2469999999994</v>
      </c>
      <c r="AH4" s="14">
        <v>5748.2979999999998</v>
      </c>
      <c r="AI4" s="14">
        <v>5377.4960000000001</v>
      </c>
      <c r="AJ4" s="14">
        <v>3546.2750000000001</v>
      </c>
      <c r="AK4" s="14">
        <v>23967.545596399999</v>
      </c>
      <c r="AL4" s="14">
        <v>4511.5999999999985</v>
      </c>
      <c r="AM4" s="14">
        <v>8521.9577999999983</v>
      </c>
      <c r="AN4" s="14">
        <v>3676.7579999999998</v>
      </c>
      <c r="AO4" s="14">
        <v>3653.2550000000001</v>
      </c>
      <c r="AP4" s="14">
        <v>7336.73</v>
      </c>
      <c r="AQ4" s="14">
        <v>7336.73</v>
      </c>
      <c r="AR4" s="14">
        <v>4092.355</v>
      </c>
      <c r="AS4" s="14">
        <v>4774.6000000000004</v>
      </c>
      <c r="AT4" s="14">
        <v>16393.91</v>
      </c>
      <c r="AU4" s="588"/>
    </row>
    <row r="5" spans="2:47" s="18" customFormat="1" ht="25" customHeight="1" thickBot="1" x14ac:dyDescent="0.4">
      <c r="B5" s="589">
        <v>2024</v>
      </c>
      <c r="C5" s="19" t="s">
        <v>48</v>
      </c>
      <c r="D5" s="20">
        <v>386922.98</v>
      </c>
      <c r="E5" s="20">
        <v>370732.37500000006</v>
      </c>
      <c r="F5" s="20">
        <v>269867.94500000001</v>
      </c>
      <c r="G5" s="20">
        <v>193153</v>
      </c>
      <c r="H5" s="20">
        <v>2537.5201042304602</v>
      </c>
      <c r="I5" s="20">
        <v>2066.1098957695399</v>
      </c>
      <c r="J5" s="20">
        <v>59598.803</v>
      </c>
      <c r="K5" s="20">
        <v>3671.1390000000001</v>
      </c>
      <c r="L5" s="20">
        <v>2426.4</v>
      </c>
      <c r="M5" s="20">
        <v>62155.25</v>
      </c>
      <c r="N5" s="20">
        <v>31316.400000000001</v>
      </c>
      <c r="O5" s="20">
        <v>12976.034</v>
      </c>
      <c r="P5" s="21"/>
      <c r="Q5" s="20">
        <v>13271.8266230469</v>
      </c>
      <c r="R5" s="20">
        <v>20599.400000000001</v>
      </c>
      <c r="S5" s="20">
        <v>24767.616000000002</v>
      </c>
      <c r="T5" s="20">
        <v>4825.1438986111098</v>
      </c>
      <c r="U5" s="20">
        <v>9721.7690000000002</v>
      </c>
      <c r="V5" s="20">
        <v>3701.57</v>
      </c>
      <c r="W5" s="20">
        <v>6272.04</v>
      </c>
      <c r="X5" s="20">
        <v>4757.3440000000001</v>
      </c>
      <c r="Y5" s="20">
        <v>4294.83</v>
      </c>
      <c r="Z5" s="20">
        <v>19353.95</v>
      </c>
      <c r="AA5" s="20">
        <v>6531.15</v>
      </c>
      <c r="AB5" s="20">
        <v>2523.67</v>
      </c>
      <c r="AC5" s="20">
        <v>3465.2055864147501</v>
      </c>
      <c r="AD5" s="20">
        <v>8747.1039999999994</v>
      </c>
      <c r="AE5" s="20">
        <v>7150.1169600000003</v>
      </c>
      <c r="AF5" s="20">
        <v>5015.4799999999996</v>
      </c>
      <c r="AG5" s="20">
        <v>9139.9226199999994</v>
      </c>
      <c r="AH5" s="20">
        <v>5111.5640000000003</v>
      </c>
      <c r="AI5" s="20">
        <v>11024.674999999999</v>
      </c>
      <c r="AJ5" s="20">
        <v>3804.0970000000002</v>
      </c>
      <c r="AK5" s="20">
        <v>24106.709999999995</v>
      </c>
      <c r="AL5" s="20">
        <v>636.150000000001</v>
      </c>
      <c r="AM5" s="20">
        <v>2623.90425</v>
      </c>
      <c r="AN5" s="20">
        <v>4379.2070000000003</v>
      </c>
      <c r="AO5" s="20">
        <v>4035.605</v>
      </c>
      <c r="AP5" s="20">
        <v>6503.01</v>
      </c>
      <c r="AQ5" s="22"/>
      <c r="AR5" s="20">
        <v>4323.0119999999997</v>
      </c>
      <c r="AS5" s="20">
        <v>5198.3999999999996</v>
      </c>
      <c r="AT5" s="20">
        <v>15911.420000000002</v>
      </c>
      <c r="AU5" s="590"/>
    </row>
    <row r="6" spans="2:47" s="34" customFormat="1" ht="23.25" customHeight="1" thickTop="1" thickBot="1" x14ac:dyDescent="0.3">
      <c r="B6" s="23">
        <v>2023</v>
      </c>
      <c r="C6" s="24" t="s">
        <v>49</v>
      </c>
      <c r="D6" s="25">
        <v>375024.761</v>
      </c>
      <c r="E6" s="25">
        <v>358009</v>
      </c>
      <c r="F6" s="25">
        <v>283070</v>
      </c>
      <c r="G6" s="25">
        <v>159058.95000000001</v>
      </c>
      <c r="H6" s="26">
        <v>9443.222639999989</v>
      </c>
      <c r="I6" s="25">
        <v>13046.636979999999</v>
      </c>
      <c r="J6" s="25">
        <v>6472.8858</v>
      </c>
      <c r="K6" s="25">
        <v>1660.9870000000001</v>
      </c>
      <c r="L6" s="25">
        <v>1071.8</v>
      </c>
      <c r="M6" s="25">
        <v>25665.09</v>
      </c>
      <c r="N6" s="25">
        <v>20957.699999999997</v>
      </c>
      <c r="O6" s="27">
        <v>14589.525</v>
      </c>
      <c r="P6" s="28"/>
      <c r="Q6" s="25">
        <v>17982.240000000002</v>
      </c>
      <c r="R6" s="25">
        <v>21369.200000000001</v>
      </c>
      <c r="S6" s="25">
        <v>27057.263999999999</v>
      </c>
      <c r="T6" s="25">
        <v>5053.3676805555497</v>
      </c>
      <c r="U6" s="25">
        <v>9897.4150000000009</v>
      </c>
      <c r="V6" s="25">
        <v>8257.83</v>
      </c>
      <c r="W6" s="25">
        <v>8258.14</v>
      </c>
      <c r="X6" s="25">
        <v>10286.282999999999</v>
      </c>
      <c r="Y6" s="25">
        <v>5544.8860000000004</v>
      </c>
      <c r="Z6" s="25">
        <v>16891.021755999998</v>
      </c>
      <c r="AA6" s="25">
        <v>7239.69</v>
      </c>
      <c r="AB6" s="25">
        <v>4563.2700000000004</v>
      </c>
      <c r="AC6" s="25">
        <v>4169.5072409377999</v>
      </c>
      <c r="AD6" s="25">
        <v>7370.9660000000003</v>
      </c>
      <c r="AE6" s="25">
        <v>17693.097000000002</v>
      </c>
      <c r="AF6" s="25">
        <v>6317.26</v>
      </c>
      <c r="AG6" s="25">
        <v>11312.66324</v>
      </c>
      <c r="AH6" s="25">
        <v>6344.9660000000003</v>
      </c>
      <c r="AI6" s="25">
        <v>14162.922</v>
      </c>
      <c r="AJ6" s="25">
        <v>6897.5479999999998</v>
      </c>
      <c r="AK6" s="29">
        <v>25453.655319045054</v>
      </c>
      <c r="AL6" s="30"/>
      <c r="AM6" s="31">
        <v>7350.6704499999996</v>
      </c>
      <c r="AN6" s="25">
        <v>4572.2709999999997</v>
      </c>
      <c r="AO6" s="25">
        <v>4109.91</v>
      </c>
      <c r="AP6" s="25">
        <v>7336.73</v>
      </c>
      <c r="AQ6" s="32"/>
      <c r="AR6" s="25">
        <v>4360.7510000000002</v>
      </c>
      <c r="AS6" s="25">
        <v>5302</v>
      </c>
      <c r="AT6" s="25">
        <v>16004.7</v>
      </c>
      <c r="AU6" s="33">
        <v>0</v>
      </c>
    </row>
    <row r="7" spans="2:47" s="43" customFormat="1" ht="25" customHeight="1" thickTop="1" x14ac:dyDescent="0.35">
      <c r="B7" s="35">
        <v>2023</v>
      </c>
      <c r="C7" s="36" t="s">
        <v>50</v>
      </c>
      <c r="D7" s="37">
        <v>441216.717</v>
      </c>
      <c r="E7" s="37">
        <v>387746</v>
      </c>
      <c r="F7" s="37">
        <v>299410</v>
      </c>
      <c r="G7" s="37">
        <v>112986.25</v>
      </c>
      <c r="H7" s="37">
        <v>7524.5951700000005</v>
      </c>
      <c r="I7" s="37">
        <v>7301.6909900000001</v>
      </c>
      <c r="J7" s="37">
        <v>16552.8963</v>
      </c>
      <c r="K7" s="37">
        <v>2067.8881600000022</v>
      </c>
      <c r="L7" s="37">
        <v>849.5</v>
      </c>
      <c r="M7" s="37">
        <v>39368.080000000002</v>
      </c>
      <c r="N7" s="37">
        <v>3048.4</v>
      </c>
      <c r="O7" s="37">
        <v>11619.873</v>
      </c>
      <c r="P7" s="37">
        <v>1101.8915400000001</v>
      </c>
      <c r="Q7" s="37">
        <v>1051.82</v>
      </c>
      <c r="R7" s="37">
        <v>17164.599999999999</v>
      </c>
      <c r="S7" s="37">
        <v>20039.790999999994</v>
      </c>
      <c r="T7" s="37">
        <v>5627.5145519444422</v>
      </c>
      <c r="U7" s="37">
        <v>6481.9849999999997</v>
      </c>
      <c r="V7" s="37">
        <v>5846.31</v>
      </c>
      <c r="W7" s="37">
        <v>5286.31</v>
      </c>
      <c r="X7" s="37">
        <v>6596.375</v>
      </c>
      <c r="Y7" s="37">
        <v>3790.85</v>
      </c>
      <c r="Z7" s="37">
        <v>18098.569999999992</v>
      </c>
      <c r="AA7" s="37">
        <v>5142.6000000000004</v>
      </c>
      <c r="AB7" s="37">
        <v>1262.1479999999999</v>
      </c>
      <c r="AC7" s="37">
        <v>3332.4393976947531</v>
      </c>
      <c r="AD7" s="37">
        <v>5325.3670000000002</v>
      </c>
      <c r="AE7" s="37">
        <v>12908.545759999999</v>
      </c>
      <c r="AF7" s="37">
        <v>4607.6000000000004</v>
      </c>
      <c r="AG7" s="37">
        <v>8940.9462899999999</v>
      </c>
      <c r="AH7" s="37">
        <v>5977.7560000000003</v>
      </c>
      <c r="AI7" s="37">
        <v>10368.556600000002</v>
      </c>
      <c r="AJ7" s="37">
        <v>4361.1509999999998</v>
      </c>
      <c r="AK7" s="38">
        <v>25261.609094812833</v>
      </c>
      <c r="AL7" s="39"/>
      <c r="AM7" s="40">
        <v>5654.87</v>
      </c>
      <c r="AN7" s="37">
        <v>3954.1370000000002</v>
      </c>
      <c r="AO7" s="37">
        <v>3865.5450000000001</v>
      </c>
      <c r="AP7" s="37">
        <v>7336.73</v>
      </c>
      <c r="AQ7" s="41"/>
      <c r="AR7" s="37">
        <v>4265.38</v>
      </c>
      <c r="AS7" s="37">
        <v>5119.5</v>
      </c>
      <c r="AT7" s="37">
        <v>15505.3619</v>
      </c>
      <c r="AU7" s="42">
        <v>0</v>
      </c>
    </row>
    <row r="8" spans="2:47" s="18" customFormat="1" ht="25" customHeight="1" x14ac:dyDescent="0.35">
      <c r="B8" s="35">
        <v>2023</v>
      </c>
      <c r="C8" s="36" t="s">
        <v>47</v>
      </c>
      <c r="D8" s="37">
        <v>374901.88</v>
      </c>
      <c r="E8" s="37">
        <v>338037.20999999897</v>
      </c>
      <c r="F8" s="37">
        <v>265740</v>
      </c>
      <c r="G8" s="37">
        <v>131791.15</v>
      </c>
      <c r="H8" s="37">
        <v>7146.4403500000008</v>
      </c>
      <c r="I8" s="37">
        <v>7266.9306100000022</v>
      </c>
      <c r="J8" s="37">
        <v>14373.654</v>
      </c>
      <c r="K8" s="37">
        <v>3269.7750000000001</v>
      </c>
      <c r="L8" s="37">
        <v>108.7</v>
      </c>
      <c r="M8" s="37">
        <v>35822.589999999997</v>
      </c>
      <c r="N8" s="41"/>
      <c r="O8" s="37">
        <v>11588.679</v>
      </c>
      <c r="P8" s="37">
        <v>2673.0880000000002</v>
      </c>
      <c r="Q8" s="37">
        <v>18310.88</v>
      </c>
      <c r="R8" s="37">
        <v>19375.899999999994</v>
      </c>
      <c r="S8" s="37">
        <v>35004.637000000017</v>
      </c>
      <c r="T8" s="37">
        <v>7428.5122283333321</v>
      </c>
      <c r="U8" s="37">
        <v>9988.7749999999996</v>
      </c>
      <c r="V8" s="37">
        <v>4324.43</v>
      </c>
      <c r="W8" s="37">
        <v>7658.729999999995</v>
      </c>
      <c r="X8" s="37">
        <v>8640</v>
      </c>
      <c r="Y8" s="37">
        <v>5709.46</v>
      </c>
      <c r="Z8" s="37">
        <v>21121.079999999987</v>
      </c>
      <c r="AA8" s="37">
        <v>6890.3200000000015</v>
      </c>
      <c r="AB8" s="37">
        <v>3050.9119999999998</v>
      </c>
      <c r="AC8" s="37">
        <v>4211.1932426348876</v>
      </c>
      <c r="AD8" s="37">
        <v>6340.0919999999996</v>
      </c>
      <c r="AE8" s="37">
        <v>8928.5345099999995</v>
      </c>
      <c r="AF8" s="37">
        <v>5191.7619999999997</v>
      </c>
      <c r="AG8" s="37">
        <v>10989.630249999997</v>
      </c>
      <c r="AH8" s="37">
        <v>4564.0450000000001</v>
      </c>
      <c r="AI8" s="37">
        <v>12876.012899999998</v>
      </c>
      <c r="AJ8" s="37">
        <v>5116.6310000000003</v>
      </c>
      <c r="AK8" s="37">
        <v>19300.926680001819</v>
      </c>
      <c r="AL8" s="37">
        <v>6407.29</v>
      </c>
      <c r="AM8" s="37">
        <v>5496.91</v>
      </c>
      <c r="AN8" s="37">
        <v>3483.748</v>
      </c>
      <c r="AO8" s="37">
        <v>3881.2249999999999</v>
      </c>
      <c r="AP8" s="37">
        <v>7336.73</v>
      </c>
      <c r="AQ8" s="41"/>
      <c r="AR8" s="37">
        <v>3833.835</v>
      </c>
      <c r="AS8" s="37">
        <v>5202</v>
      </c>
      <c r="AT8" s="37">
        <v>15825.23</v>
      </c>
      <c r="AU8" s="42">
        <v>0</v>
      </c>
    </row>
    <row r="9" spans="2:47" s="18" customFormat="1" ht="25" customHeight="1" thickBot="1" x14ac:dyDescent="0.4">
      <c r="B9" s="44">
        <v>2023</v>
      </c>
      <c r="C9" s="45" t="s">
        <v>48</v>
      </c>
      <c r="D9" s="46">
        <v>479169.52200000006</v>
      </c>
      <c r="E9" s="46">
        <v>411506</v>
      </c>
      <c r="F9" s="46">
        <v>271866</v>
      </c>
      <c r="G9" s="47"/>
      <c r="H9" s="46">
        <v>2656</v>
      </c>
      <c r="I9" s="46">
        <v>2342</v>
      </c>
      <c r="J9" s="46">
        <v>18332.8007</v>
      </c>
      <c r="K9" s="46">
        <v>2642.9761800000001</v>
      </c>
      <c r="L9" s="46">
        <v>2151.1</v>
      </c>
      <c r="M9" s="46">
        <v>39930.17</v>
      </c>
      <c r="N9" s="47"/>
      <c r="O9" s="46">
        <v>10593.409</v>
      </c>
      <c r="P9" s="46">
        <v>3138.181</v>
      </c>
      <c r="Q9" s="46">
        <v>11174</v>
      </c>
      <c r="R9" s="46">
        <v>7136.6</v>
      </c>
      <c r="S9" s="46">
        <v>24388.107999999997</v>
      </c>
      <c r="T9" s="46">
        <v>4825.1438986111107</v>
      </c>
      <c r="U9" s="46">
        <v>8315.5759999999991</v>
      </c>
      <c r="V9" s="46">
        <v>1110.31</v>
      </c>
      <c r="W9" s="46">
        <v>4749.74</v>
      </c>
      <c r="X9" s="46">
        <v>4966.9040000000005</v>
      </c>
      <c r="Y9" s="46">
        <v>4464.12</v>
      </c>
      <c r="Z9" s="46">
        <v>14166</v>
      </c>
      <c r="AA9" s="46">
        <v>4287.7100000000055</v>
      </c>
      <c r="AB9" s="46">
        <v>2436.71</v>
      </c>
      <c r="AC9" s="46">
        <v>3249</v>
      </c>
      <c r="AD9" s="46">
        <v>5042.0755399999989</v>
      </c>
      <c r="AE9" s="46">
        <v>4963</v>
      </c>
      <c r="AF9" s="46">
        <v>4348.0525705843174</v>
      </c>
      <c r="AG9" s="46">
        <v>6966.619189999994</v>
      </c>
      <c r="AH9" s="46">
        <v>5004.0529999999999</v>
      </c>
      <c r="AI9" s="46">
        <v>10135.628000000001</v>
      </c>
      <c r="AJ9" s="46">
        <v>3964.2089999999998</v>
      </c>
      <c r="AK9" s="46">
        <v>23424</v>
      </c>
      <c r="AL9" s="46">
        <v>3393.4799999999996</v>
      </c>
      <c r="AM9" s="47"/>
      <c r="AN9" s="46">
        <v>4122</v>
      </c>
      <c r="AO9" s="46">
        <v>4188.7150000000001</v>
      </c>
      <c r="AP9" s="46">
        <v>7287.86</v>
      </c>
      <c r="AQ9" s="47"/>
      <c r="AR9" s="46">
        <v>4371</v>
      </c>
      <c r="AS9" s="46">
        <v>5310.7</v>
      </c>
      <c r="AT9" s="46">
        <v>17787.630700000002</v>
      </c>
      <c r="AU9" s="48">
        <v>0</v>
      </c>
    </row>
    <row r="10" spans="2:47" s="34" customFormat="1" ht="23.25" customHeight="1" thickTop="1" x14ac:dyDescent="0.25">
      <c r="B10" s="35">
        <v>2022</v>
      </c>
      <c r="C10" s="36" t="s">
        <v>49</v>
      </c>
      <c r="D10" s="37">
        <v>389826.85000000003</v>
      </c>
      <c r="E10" s="37">
        <v>372834</v>
      </c>
      <c r="F10" s="37">
        <v>267258.84000000008</v>
      </c>
      <c r="G10" s="41"/>
      <c r="H10" s="37">
        <v>9443.222639999989</v>
      </c>
      <c r="I10" s="37">
        <v>5695.2502574085693</v>
      </c>
      <c r="J10" s="37">
        <v>16791.962600000003</v>
      </c>
      <c r="K10" s="37">
        <v>1286.19</v>
      </c>
      <c r="L10" s="37">
        <v>6402.9</v>
      </c>
      <c r="M10" s="37">
        <v>37040.86</v>
      </c>
      <c r="N10" s="41"/>
      <c r="O10" s="37">
        <v>15150.936</v>
      </c>
      <c r="P10" s="37">
        <v>2887.12</v>
      </c>
      <c r="Q10" s="37">
        <v>38367.19</v>
      </c>
      <c r="R10" s="37">
        <v>20114</v>
      </c>
      <c r="S10" s="37">
        <v>35848.233999999989</v>
      </c>
      <c r="T10" s="37">
        <v>5978.7967391666671</v>
      </c>
      <c r="U10" s="37">
        <v>9681.01</v>
      </c>
      <c r="V10" s="37">
        <v>4736.9799999999996</v>
      </c>
      <c r="W10" s="37">
        <v>9796.33</v>
      </c>
      <c r="X10" s="37">
        <v>11414.018</v>
      </c>
      <c r="Y10" s="37">
        <v>5430.02</v>
      </c>
      <c r="Z10" s="37">
        <v>19960.939999999999</v>
      </c>
      <c r="AA10" s="37">
        <v>5930.7999999999956</v>
      </c>
      <c r="AB10" s="37">
        <v>5204.91</v>
      </c>
      <c r="AC10" s="37">
        <v>4208.6000000000004</v>
      </c>
      <c r="AD10" s="37">
        <v>7034.8890000000001</v>
      </c>
      <c r="AE10" s="37">
        <v>9463.2199999999993</v>
      </c>
      <c r="AF10" s="37">
        <v>5625.6</v>
      </c>
      <c r="AG10" s="37">
        <v>11369.823310000009</v>
      </c>
      <c r="AH10" s="37">
        <v>6637.223</v>
      </c>
      <c r="AI10" s="37">
        <v>12318.638999999999</v>
      </c>
      <c r="AJ10" s="37">
        <v>8015.9790000000003</v>
      </c>
      <c r="AK10" s="37">
        <v>21455.419999999995</v>
      </c>
      <c r="AL10" s="37">
        <v>7690.34</v>
      </c>
      <c r="AM10" s="41"/>
      <c r="AN10" s="37">
        <v>4415.7520000000004</v>
      </c>
      <c r="AO10" s="37">
        <v>4189.2619999999997</v>
      </c>
      <c r="AP10" s="37">
        <v>7631.87</v>
      </c>
      <c r="AQ10" s="32"/>
      <c r="AR10" s="37">
        <v>3637.134</v>
      </c>
      <c r="AS10" s="37">
        <v>4619</v>
      </c>
      <c r="AT10" s="37">
        <v>17211.160499999991</v>
      </c>
      <c r="AU10" s="38">
        <v>1544.17</v>
      </c>
    </row>
    <row r="11" spans="2:47" s="43" customFormat="1" ht="25" customHeight="1" x14ac:dyDescent="0.35">
      <c r="B11" s="35">
        <v>2022</v>
      </c>
      <c r="C11" s="36" t="s">
        <v>50</v>
      </c>
      <c r="D11" s="37">
        <v>450302.67000000004</v>
      </c>
      <c r="E11" s="37">
        <v>367392</v>
      </c>
      <c r="F11" s="37">
        <v>227354</v>
      </c>
      <c r="G11" s="41"/>
      <c r="H11" s="37">
        <v>8767.8276400000013</v>
      </c>
      <c r="I11" s="37">
        <v>207.37515999999999</v>
      </c>
      <c r="J11" s="37">
        <v>41283</v>
      </c>
      <c r="K11" s="37">
        <v>1716</v>
      </c>
      <c r="L11" s="37">
        <v>7454</v>
      </c>
      <c r="M11" s="37">
        <v>44532</v>
      </c>
      <c r="N11" s="41"/>
      <c r="O11" s="37">
        <v>14230.358</v>
      </c>
      <c r="P11" s="37">
        <v>2343</v>
      </c>
      <c r="Q11" s="37">
        <v>13259.43</v>
      </c>
      <c r="R11" s="37">
        <v>11242.899999999992</v>
      </c>
      <c r="S11" s="37">
        <v>16642.744000000002</v>
      </c>
      <c r="T11" s="37">
        <v>4781.4488947222217</v>
      </c>
      <c r="U11" s="37">
        <v>8949.8919999999998</v>
      </c>
      <c r="V11" s="37">
        <v>8076.63</v>
      </c>
      <c r="W11" s="37">
        <v>4820.92</v>
      </c>
      <c r="X11" s="37">
        <v>6909.0569999999998</v>
      </c>
      <c r="Y11" s="37">
        <v>4054.57</v>
      </c>
      <c r="Z11" s="37">
        <v>10108.984000000008</v>
      </c>
      <c r="AA11" s="37">
        <v>3932.8100000000009</v>
      </c>
      <c r="AB11" s="37">
        <v>4736.9799999999996</v>
      </c>
      <c r="AC11" s="37">
        <v>3375.6755744436628</v>
      </c>
      <c r="AD11" s="37">
        <v>4200.5</v>
      </c>
      <c r="AE11" s="37">
        <v>10272.379999999999</v>
      </c>
      <c r="AF11" s="37">
        <v>4262.2</v>
      </c>
      <c r="AG11" s="37">
        <v>5579.3892800000049</v>
      </c>
      <c r="AH11" s="37">
        <v>5112.5169999999998</v>
      </c>
      <c r="AI11" s="37">
        <v>9889.8919999999998</v>
      </c>
      <c r="AJ11" s="37">
        <v>4799.7489999999998</v>
      </c>
      <c r="AK11" s="37">
        <v>17870.209999999995</v>
      </c>
      <c r="AL11" s="37">
        <v>5050</v>
      </c>
      <c r="AM11" s="41"/>
      <c r="AN11" s="37">
        <v>3758.3690000000001</v>
      </c>
      <c r="AO11" s="37">
        <v>3788.7190000000001</v>
      </c>
      <c r="AP11" s="37">
        <v>7997.32</v>
      </c>
      <c r="AQ11" s="41"/>
      <c r="AR11" s="37">
        <v>3511.6170000000002</v>
      </c>
      <c r="AS11" s="37">
        <v>4304.3999999999996</v>
      </c>
      <c r="AT11" s="37">
        <v>21897</v>
      </c>
      <c r="AU11" s="38">
        <v>3540</v>
      </c>
    </row>
    <row r="12" spans="2:47" s="18" customFormat="1" ht="25" customHeight="1" x14ac:dyDescent="0.35">
      <c r="B12" s="35">
        <v>2022</v>
      </c>
      <c r="C12" s="36" t="s">
        <v>47</v>
      </c>
      <c r="D12" s="37">
        <v>368747.2</v>
      </c>
      <c r="E12" s="37">
        <v>355125.99999999994</v>
      </c>
      <c r="F12" s="37">
        <v>276950</v>
      </c>
      <c r="G12" s="41"/>
      <c r="H12" s="37">
        <v>8291.0993500000004</v>
      </c>
      <c r="I12" s="37">
        <v>207.37515999999999</v>
      </c>
      <c r="J12" s="37">
        <v>49199.5023</v>
      </c>
      <c r="K12" s="37">
        <v>0</v>
      </c>
      <c r="L12" s="37">
        <v>11440</v>
      </c>
      <c r="M12" s="37">
        <v>42808.5</v>
      </c>
      <c r="N12" s="41"/>
      <c r="O12" s="37">
        <v>14483.944</v>
      </c>
      <c r="P12" s="37">
        <v>1293.501</v>
      </c>
      <c r="Q12" s="37">
        <v>16011.83</v>
      </c>
      <c r="R12" s="37">
        <v>15927.499997251558</v>
      </c>
      <c r="S12" s="37">
        <v>20956.976999999999</v>
      </c>
      <c r="T12" s="37">
        <v>6179.6999627777777</v>
      </c>
      <c r="U12" s="37">
        <v>9008.594000000001</v>
      </c>
      <c r="V12" s="37">
        <v>2330.2399999999998</v>
      </c>
      <c r="W12" s="37">
        <v>6120.26</v>
      </c>
      <c r="X12" s="37">
        <v>6268.1034999999993</v>
      </c>
      <c r="Y12" s="37">
        <v>5006.93</v>
      </c>
      <c r="Z12" s="37">
        <v>15267.499999999993</v>
      </c>
      <c r="AA12" s="37">
        <v>3881.4130000000014</v>
      </c>
      <c r="AB12" s="37">
        <v>2379.5</v>
      </c>
      <c r="AC12" s="37">
        <v>3277.73316444085</v>
      </c>
      <c r="AD12" s="37">
        <v>6383.9</v>
      </c>
      <c r="AE12" s="37">
        <v>5136.67</v>
      </c>
      <c r="AF12" s="37">
        <v>4251</v>
      </c>
      <c r="AG12" s="37">
        <v>7886.9304600000014</v>
      </c>
      <c r="AH12" s="37">
        <v>5231.9269999999997</v>
      </c>
      <c r="AI12" s="37">
        <v>8809.16</v>
      </c>
      <c r="AJ12" s="37">
        <v>4657.3899999999994</v>
      </c>
      <c r="AK12" s="37">
        <v>14632.160000000002</v>
      </c>
      <c r="AL12" s="37">
        <v>5289.12</v>
      </c>
      <c r="AM12" s="41"/>
      <c r="AN12" s="37">
        <v>3926.0140000000001</v>
      </c>
      <c r="AO12" s="37">
        <v>3840.1550000000002</v>
      </c>
      <c r="AP12" s="37">
        <v>8821.5299999999988</v>
      </c>
      <c r="AQ12" s="41"/>
      <c r="AR12" s="37">
        <v>4155</v>
      </c>
      <c r="AS12" s="37">
        <v>5253.5</v>
      </c>
      <c r="AT12" s="37">
        <v>15453.300000000045</v>
      </c>
      <c r="AU12" s="38">
        <v>4247.17</v>
      </c>
    </row>
    <row r="13" spans="2:47" s="18" customFormat="1" ht="25" customHeight="1" thickBot="1" x14ac:dyDescent="0.4">
      <c r="B13" s="44">
        <v>2022</v>
      </c>
      <c r="C13" s="45" t="s">
        <v>48</v>
      </c>
      <c r="D13" s="46">
        <v>400134.65</v>
      </c>
      <c r="E13" s="46">
        <v>408999</v>
      </c>
      <c r="F13" s="46">
        <v>276950</v>
      </c>
      <c r="G13" s="47"/>
      <c r="H13" s="46">
        <v>1795.0922700000001</v>
      </c>
      <c r="I13" s="46">
        <v>0.3889999999999999</v>
      </c>
      <c r="J13" s="46">
        <v>52368.608</v>
      </c>
      <c r="K13" s="46">
        <v>0</v>
      </c>
      <c r="L13" s="46">
        <v>10404.6</v>
      </c>
      <c r="M13" s="46">
        <v>40425.949999999997</v>
      </c>
      <c r="N13" s="47"/>
      <c r="O13" s="46">
        <v>11065.718000000001</v>
      </c>
      <c r="P13" s="46">
        <v>3034.982</v>
      </c>
      <c r="Q13" s="46">
        <v>9721.14</v>
      </c>
      <c r="R13" s="46">
        <v>7050.2000000000044</v>
      </c>
      <c r="S13" s="46">
        <v>10617.721</v>
      </c>
      <c r="T13" s="46">
        <v>5098.3353900000002</v>
      </c>
      <c r="U13" s="46">
        <v>9439</v>
      </c>
      <c r="V13" s="46">
        <v>458.32999999999993</v>
      </c>
      <c r="W13" s="46">
        <v>4573.8599999999997</v>
      </c>
      <c r="X13" s="46">
        <v>3446.799</v>
      </c>
      <c r="Y13" s="46">
        <v>4402.6000000000004</v>
      </c>
      <c r="Z13" s="46">
        <v>7055.87</v>
      </c>
      <c r="AA13" s="46">
        <v>3412.880000000001</v>
      </c>
      <c r="AB13" s="46">
        <v>1759.74</v>
      </c>
      <c r="AC13" s="46">
        <v>2695.3</v>
      </c>
      <c r="AD13" s="46">
        <v>7066.9</v>
      </c>
      <c r="AE13" s="46">
        <v>458.32999999999993</v>
      </c>
      <c r="AF13" s="46">
        <v>3951.71</v>
      </c>
      <c r="AG13" s="46">
        <v>4602.7</v>
      </c>
      <c r="AH13" s="46">
        <v>3594.8959999999997</v>
      </c>
      <c r="AI13" s="46">
        <v>5695.9106000000002</v>
      </c>
      <c r="AJ13" s="46">
        <v>3447.701</v>
      </c>
      <c r="AK13" s="46">
        <v>14498.15</v>
      </c>
      <c r="AL13" s="47"/>
      <c r="AM13" s="47"/>
      <c r="AN13" s="46">
        <v>4139.6549999999997</v>
      </c>
      <c r="AO13" s="46">
        <v>4016.3710000000005</v>
      </c>
      <c r="AP13" s="46">
        <v>7896.87</v>
      </c>
      <c r="AQ13" s="47"/>
      <c r="AR13" s="46">
        <v>4273.7579999999998</v>
      </c>
      <c r="AS13" s="46">
        <v>5151.3</v>
      </c>
      <c r="AT13" s="46">
        <v>6330.7000000000462</v>
      </c>
      <c r="AU13" s="49">
        <v>4663.8599999999997</v>
      </c>
    </row>
    <row r="14" spans="2:47" s="18" customFormat="1" ht="25" customHeight="1" thickTop="1" x14ac:dyDescent="0.35">
      <c r="B14" s="50">
        <v>2021</v>
      </c>
      <c r="C14" s="51" t="s">
        <v>49</v>
      </c>
      <c r="D14" s="52">
        <v>367023.37</v>
      </c>
      <c r="E14" s="52">
        <v>390092</v>
      </c>
      <c r="F14" s="52">
        <v>252914</v>
      </c>
      <c r="G14" s="32"/>
      <c r="H14" s="52">
        <v>39.171322900000007</v>
      </c>
      <c r="I14" s="52">
        <v>40.293363999999997</v>
      </c>
      <c r="J14" s="52">
        <v>22824.4915</v>
      </c>
      <c r="K14" s="52">
        <v>0.1</v>
      </c>
      <c r="L14" s="52">
        <v>11156.1</v>
      </c>
      <c r="M14" s="52">
        <v>26933.200000000001</v>
      </c>
      <c r="N14" s="32"/>
      <c r="O14" s="52">
        <v>15150.936000000002</v>
      </c>
      <c r="P14" s="52">
        <v>1108.3800000000001</v>
      </c>
      <c r="Q14" s="52">
        <v>20406.097999999998</v>
      </c>
      <c r="R14" s="52">
        <v>19514.900000000001</v>
      </c>
      <c r="S14" s="52">
        <v>33080.697069999995</v>
      </c>
      <c r="T14" s="52">
        <v>1932.2887700000001</v>
      </c>
      <c r="U14" s="52">
        <v>8539.8140000000003</v>
      </c>
      <c r="V14" s="52">
        <v>5316.44</v>
      </c>
      <c r="W14" s="52">
        <v>8034.87</v>
      </c>
      <c r="X14" s="52">
        <v>7609.3470000000007</v>
      </c>
      <c r="Y14" s="52">
        <v>4749.97</v>
      </c>
      <c r="Z14" s="52">
        <v>20220.25</v>
      </c>
      <c r="AA14" s="52">
        <v>5335.5299999999988</v>
      </c>
      <c r="AB14" s="52">
        <v>4556.47</v>
      </c>
      <c r="AC14" s="52">
        <v>4448.3</v>
      </c>
      <c r="AD14" s="52">
        <v>15106.42</v>
      </c>
      <c r="AE14" s="52">
        <v>12893.310000000001</v>
      </c>
      <c r="AF14" s="52">
        <v>5889.5</v>
      </c>
      <c r="AG14" s="52">
        <v>11888.771670000002</v>
      </c>
      <c r="AH14" s="52">
        <v>4530.7160000000003</v>
      </c>
      <c r="AI14" s="52">
        <v>4210.2139999999999</v>
      </c>
      <c r="AJ14" s="52">
        <v>1488.01</v>
      </c>
      <c r="AK14" s="52">
        <v>2281.83</v>
      </c>
      <c r="AL14" s="32"/>
      <c r="AM14" s="32"/>
      <c r="AN14" s="52">
        <v>4400.070999999999</v>
      </c>
      <c r="AO14" s="52">
        <v>4202.0280000000002</v>
      </c>
      <c r="AP14" s="52">
        <v>7631.87</v>
      </c>
      <c r="AQ14" s="32"/>
      <c r="AR14" s="52">
        <v>4695.6019999999999</v>
      </c>
      <c r="AS14" s="52">
        <v>5276.2</v>
      </c>
      <c r="AT14" s="52">
        <v>0</v>
      </c>
      <c r="AU14" s="53">
        <v>2352.143</v>
      </c>
    </row>
    <row r="15" spans="2:47" s="43" customFormat="1" ht="25" customHeight="1" x14ac:dyDescent="0.35">
      <c r="B15" s="35">
        <v>2021</v>
      </c>
      <c r="C15" s="36" t="s">
        <v>50</v>
      </c>
      <c r="D15" s="37">
        <v>403708.66000000003</v>
      </c>
      <c r="E15" s="37">
        <v>391220</v>
      </c>
      <c r="F15" s="37">
        <v>207034</v>
      </c>
      <c r="G15" s="41"/>
      <c r="H15" s="37">
        <v>29.985027599999995</v>
      </c>
      <c r="I15" s="37">
        <v>32.5186578</v>
      </c>
      <c r="J15" s="37">
        <v>48242.886900000005</v>
      </c>
      <c r="K15" s="37">
        <v>0.127</v>
      </c>
      <c r="L15" s="37">
        <v>10878.5</v>
      </c>
      <c r="M15" s="37">
        <v>25784.377</v>
      </c>
      <c r="N15" s="41"/>
      <c r="O15" s="37">
        <v>11460.565000000001</v>
      </c>
      <c r="P15" s="37">
        <v>0</v>
      </c>
      <c r="Q15" s="37">
        <v>15486.601999999999</v>
      </c>
      <c r="R15" s="37">
        <v>14674.5</v>
      </c>
      <c r="S15" s="37">
        <v>12635.652000000002</v>
      </c>
      <c r="T15" s="37">
        <v>2818.7654700000003</v>
      </c>
      <c r="U15" s="37">
        <v>6967.3019999999997</v>
      </c>
      <c r="V15" s="37">
        <v>5389.75</v>
      </c>
      <c r="W15" s="37">
        <v>5992.19</v>
      </c>
      <c r="X15" s="37">
        <v>7107.594000000001</v>
      </c>
      <c r="Y15" s="37">
        <v>3619.96</v>
      </c>
      <c r="Z15" s="37">
        <v>14833.981</v>
      </c>
      <c r="AA15" s="37">
        <v>4052.510000000002</v>
      </c>
      <c r="AB15" s="37">
        <v>1920.66</v>
      </c>
      <c r="AC15" s="37">
        <v>3754.3999999999996</v>
      </c>
      <c r="AD15" s="37">
        <v>4008.77</v>
      </c>
      <c r="AE15" s="37">
        <v>7088.8220000000001</v>
      </c>
      <c r="AF15" s="37">
        <v>4401.4000000000005</v>
      </c>
      <c r="AG15" s="37">
        <v>8553.8533599999973</v>
      </c>
      <c r="AH15" s="37">
        <v>4424.1660000000002</v>
      </c>
      <c r="AI15" s="37">
        <v>993.73400000000015</v>
      </c>
      <c r="AJ15" s="37">
        <v>0</v>
      </c>
      <c r="AK15" s="37">
        <v>0</v>
      </c>
      <c r="AL15" s="41"/>
      <c r="AM15" s="41"/>
      <c r="AN15" s="37">
        <v>3854.8804000000005</v>
      </c>
      <c r="AO15" s="37">
        <v>3847.7310000000002</v>
      </c>
      <c r="AP15" s="37">
        <v>7970.8940000000002</v>
      </c>
      <c r="AQ15" s="41"/>
      <c r="AR15" s="37">
        <v>4345.9071999999996</v>
      </c>
      <c r="AS15" s="37">
        <v>4924.5999999999995</v>
      </c>
      <c r="AT15" s="37">
        <v>13020.899999999952</v>
      </c>
      <c r="AU15" s="38">
        <v>1206.3199999999997</v>
      </c>
    </row>
    <row r="16" spans="2:47" s="18" customFormat="1" ht="25" customHeight="1" x14ac:dyDescent="0.35">
      <c r="B16" s="35">
        <v>2021</v>
      </c>
      <c r="C16" s="36" t="s">
        <v>47</v>
      </c>
      <c r="D16" s="37">
        <v>363423.82999999996</v>
      </c>
      <c r="E16" s="37">
        <v>132978</v>
      </c>
      <c r="F16" s="37">
        <v>214117.59</v>
      </c>
      <c r="G16" s="41"/>
      <c r="H16" s="37">
        <v>104.81310000000001</v>
      </c>
      <c r="I16" s="37">
        <v>0</v>
      </c>
      <c r="J16" s="37">
        <v>51847.449000000001</v>
      </c>
      <c r="K16" s="37">
        <v>4.1360000000000001</v>
      </c>
      <c r="L16" s="37">
        <v>9127.9</v>
      </c>
      <c r="M16" s="37">
        <v>9127.9</v>
      </c>
      <c r="N16" s="41"/>
      <c r="O16" s="37">
        <v>10310.078000000001</v>
      </c>
      <c r="P16" s="37">
        <v>0</v>
      </c>
      <c r="Q16" s="37">
        <v>16097.77</v>
      </c>
      <c r="R16" s="37">
        <v>17215.499999999982</v>
      </c>
      <c r="S16" s="37">
        <v>25734.781000000003</v>
      </c>
      <c r="T16" s="37">
        <v>3350.3953199999996</v>
      </c>
      <c r="U16" s="37">
        <v>7464.2889999999998</v>
      </c>
      <c r="V16" s="37">
        <v>2668.5</v>
      </c>
      <c r="W16" s="37">
        <v>6067.1600000000008</v>
      </c>
      <c r="X16" s="37">
        <v>5026.09</v>
      </c>
      <c r="Y16" s="37">
        <v>5780.85</v>
      </c>
      <c r="Z16" s="37">
        <v>18565.219000000001</v>
      </c>
      <c r="AA16" s="37">
        <v>4957.43</v>
      </c>
      <c r="AB16" s="37">
        <v>2995.05</v>
      </c>
      <c r="AC16" s="37">
        <v>3335.9</v>
      </c>
      <c r="AD16" s="37">
        <v>5574.8786</v>
      </c>
      <c r="AE16" s="37">
        <v>6684.0319999999992</v>
      </c>
      <c r="AF16" s="37">
        <v>4180.3999999999996</v>
      </c>
      <c r="AG16" s="37">
        <v>9125.5830000000005</v>
      </c>
      <c r="AH16" s="37">
        <v>0</v>
      </c>
      <c r="AI16" s="37">
        <v>0</v>
      </c>
      <c r="AJ16" s="37">
        <v>0</v>
      </c>
      <c r="AK16" s="37">
        <v>0</v>
      </c>
      <c r="AL16" s="41"/>
      <c r="AM16" s="41"/>
      <c r="AN16" s="37">
        <v>3574.7379999999998</v>
      </c>
      <c r="AO16" s="37">
        <v>3957.77</v>
      </c>
      <c r="AP16" s="37">
        <v>8531.6910000000007</v>
      </c>
      <c r="AQ16" s="41"/>
      <c r="AR16" s="37">
        <v>4383.4268000000002</v>
      </c>
      <c r="AS16" s="37">
        <v>5330</v>
      </c>
      <c r="AT16" s="37">
        <v>15925.529999999968</v>
      </c>
      <c r="AU16" s="38">
        <v>1511.53</v>
      </c>
    </row>
    <row r="17" spans="2:48" s="18" customFormat="1" ht="25" customHeight="1" thickBot="1" x14ac:dyDescent="0.4">
      <c r="B17" s="44">
        <v>2021</v>
      </c>
      <c r="C17" s="45" t="s">
        <v>48</v>
      </c>
      <c r="D17" s="46">
        <v>336693.18</v>
      </c>
      <c r="E17" s="46">
        <v>385958</v>
      </c>
      <c r="F17" s="46">
        <v>256391</v>
      </c>
      <c r="G17" s="47"/>
      <c r="H17" s="46">
        <v>1515.037</v>
      </c>
      <c r="I17" s="46">
        <v>0</v>
      </c>
      <c r="J17" s="46">
        <v>53540.885999999999</v>
      </c>
      <c r="K17" s="46">
        <v>130.08099999999999</v>
      </c>
      <c r="L17" s="46">
        <v>6061.2</v>
      </c>
      <c r="M17" s="46">
        <v>6061.2</v>
      </c>
      <c r="N17" s="47"/>
      <c r="O17" s="46">
        <v>6579.0230000000001</v>
      </c>
      <c r="P17" s="46">
        <v>0</v>
      </c>
      <c r="Q17" s="46">
        <v>12170.717000000001</v>
      </c>
      <c r="R17" s="46">
        <v>15913.700000000026</v>
      </c>
      <c r="S17" s="46">
        <v>15730.064</v>
      </c>
      <c r="T17" s="46">
        <v>2804.5719300000001</v>
      </c>
      <c r="U17" s="46">
        <v>6751.3990000000003</v>
      </c>
      <c r="V17" s="46">
        <v>754.89</v>
      </c>
      <c r="W17" s="46">
        <v>5234.2300000000005</v>
      </c>
      <c r="X17" s="46">
        <v>3942.4932000000003</v>
      </c>
      <c r="Y17" s="46">
        <v>3168.1400000000003</v>
      </c>
      <c r="Z17" s="46">
        <v>15185.02</v>
      </c>
      <c r="AA17" s="46">
        <v>4445.5</v>
      </c>
      <c r="AB17" s="46">
        <v>1892.04</v>
      </c>
      <c r="AC17" s="46">
        <v>2857</v>
      </c>
      <c r="AD17" s="46">
        <v>8850.887999999999</v>
      </c>
      <c r="AE17" s="46">
        <v>1274.1949999999999</v>
      </c>
      <c r="AF17" s="46">
        <v>4132.7</v>
      </c>
      <c r="AG17" s="46">
        <v>5681.3105799999994</v>
      </c>
      <c r="AH17" s="47"/>
      <c r="AI17" s="47"/>
      <c r="AJ17" s="47"/>
      <c r="AK17" s="47"/>
      <c r="AL17" s="47"/>
      <c r="AM17" s="47"/>
      <c r="AN17" s="46">
        <v>4342.0577000000003</v>
      </c>
      <c r="AO17" s="46">
        <v>4180.5649999999996</v>
      </c>
      <c r="AP17" s="46">
        <v>5622.0559999999996</v>
      </c>
      <c r="AQ17" s="47"/>
      <c r="AR17" s="46">
        <v>4436.0050000000001</v>
      </c>
      <c r="AS17" s="46">
        <v>5231.3</v>
      </c>
      <c r="AT17" s="46">
        <v>16646.51999999996</v>
      </c>
      <c r="AU17" s="49">
        <v>1671.49604</v>
      </c>
    </row>
    <row r="18" spans="2:48" s="18" customFormat="1" ht="25" customHeight="1" thickTop="1" x14ac:dyDescent="0.35">
      <c r="B18" s="50">
        <v>2020</v>
      </c>
      <c r="C18" s="51" t="s">
        <v>49</v>
      </c>
      <c r="D18" s="52">
        <v>319394</v>
      </c>
      <c r="E18" s="52">
        <v>380240</v>
      </c>
      <c r="F18" s="52">
        <v>202232</v>
      </c>
      <c r="G18" s="32"/>
      <c r="H18" s="52">
        <v>67.546255099999996</v>
      </c>
      <c r="I18" s="52">
        <v>0</v>
      </c>
      <c r="J18" s="52">
        <v>25418.166399999998</v>
      </c>
      <c r="K18" s="52">
        <v>235.79300000000003</v>
      </c>
      <c r="L18" s="52">
        <v>9048</v>
      </c>
      <c r="M18" s="32"/>
      <c r="N18" s="32"/>
      <c r="O18" s="52">
        <v>11695.852999999999</v>
      </c>
      <c r="P18" s="52">
        <v>0</v>
      </c>
      <c r="Q18" s="52">
        <v>26271.048000000003</v>
      </c>
      <c r="R18" s="52">
        <v>20032</v>
      </c>
      <c r="S18" s="52">
        <v>34897.23599999991</v>
      </c>
      <c r="T18" s="52">
        <v>3622.0248411111097</v>
      </c>
      <c r="U18" s="52">
        <v>10281.164999999999</v>
      </c>
      <c r="V18" s="52">
        <v>5842.97</v>
      </c>
      <c r="W18" s="52">
        <v>8340.67</v>
      </c>
      <c r="X18" s="52">
        <v>6089.518</v>
      </c>
      <c r="Y18" s="52">
        <v>4044</v>
      </c>
      <c r="Z18" s="52">
        <v>17353.09375</v>
      </c>
      <c r="AA18" s="52">
        <v>5715.8600000000006</v>
      </c>
      <c r="AB18" s="52">
        <v>4958.2300000000005</v>
      </c>
      <c r="AC18" s="52">
        <v>4543</v>
      </c>
      <c r="AD18" s="52">
        <v>15452.433999999999</v>
      </c>
      <c r="AE18" s="52">
        <v>1787.2759999999998</v>
      </c>
      <c r="AF18" s="52">
        <v>5624.1</v>
      </c>
      <c r="AG18" s="52">
        <v>6428</v>
      </c>
      <c r="AH18" s="32"/>
      <c r="AI18" s="32"/>
      <c r="AJ18" s="32"/>
      <c r="AK18" s="32"/>
      <c r="AL18" s="32"/>
      <c r="AM18" s="32"/>
      <c r="AN18" s="52">
        <v>4757.0652000000009</v>
      </c>
      <c r="AO18" s="52">
        <v>4405.2579999999998</v>
      </c>
      <c r="AP18" s="52">
        <v>7736.1449999999995</v>
      </c>
      <c r="AQ18" s="32"/>
      <c r="AR18" s="52">
        <v>4464.3119999999999</v>
      </c>
      <c r="AS18" s="52">
        <v>4883.7</v>
      </c>
      <c r="AT18" s="52">
        <v>10184.589999999967</v>
      </c>
      <c r="AU18" s="53">
        <v>1456</v>
      </c>
    </row>
    <row r="19" spans="2:48" s="43" customFormat="1" ht="25" customHeight="1" x14ac:dyDescent="0.35">
      <c r="B19" s="35">
        <v>2020</v>
      </c>
      <c r="C19" s="36" t="s">
        <v>50</v>
      </c>
      <c r="D19" s="37">
        <v>313559.45</v>
      </c>
      <c r="E19" s="37">
        <v>374433</v>
      </c>
      <c r="F19" s="37">
        <v>239050</v>
      </c>
      <c r="G19" s="41"/>
      <c r="H19" s="37">
        <v>85.723000000000013</v>
      </c>
      <c r="I19" s="37">
        <v>0</v>
      </c>
      <c r="J19" s="37">
        <v>32026.7058</v>
      </c>
      <c r="K19" s="37">
        <v>1957.806</v>
      </c>
      <c r="L19" s="37">
        <v>9131</v>
      </c>
      <c r="M19" s="41"/>
      <c r="N19" s="41"/>
      <c r="O19" s="37">
        <v>11417.432000000001</v>
      </c>
      <c r="P19" s="37">
        <v>0</v>
      </c>
      <c r="Q19" s="37">
        <v>17847.259999999998</v>
      </c>
      <c r="R19" s="37">
        <v>19207.699999999983</v>
      </c>
      <c r="S19" s="37">
        <v>11428.564210000019</v>
      </c>
      <c r="T19" s="37">
        <v>4617.22168944443</v>
      </c>
      <c r="U19" s="37">
        <v>5508.3559999999998</v>
      </c>
      <c r="V19" s="37">
        <v>8349.5820000000003</v>
      </c>
      <c r="W19" s="37">
        <v>7269.5599999999904</v>
      </c>
      <c r="X19" s="37">
        <v>0</v>
      </c>
      <c r="Y19" s="37">
        <v>5158.34</v>
      </c>
      <c r="Z19" s="37">
        <v>18342.70703125</v>
      </c>
      <c r="AA19" s="37">
        <v>4474.8800000000019</v>
      </c>
      <c r="AB19" s="37">
        <v>1827.8</v>
      </c>
      <c r="AC19" s="37">
        <v>3711.8</v>
      </c>
      <c r="AD19" s="37">
        <v>4838.3019999999997</v>
      </c>
      <c r="AE19" s="37">
        <v>741.84999999999991</v>
      </c>
      <c r="AF19" s="37">
        <v>4707.8999999999996</v>
      </c>
      <c r="AG19" s="37">
        <v>723.8</v>
      </c>
      <c r="AH19" s="41"/>
      <c r="AI19" s="41"/>
      <c r="AJ19" s="41"/>
      <c r="AK19" s="41"/>
      <c r="AL19" s="41"/>
      <c r="AM19" s="41"/>
      <c r="AN19" s="37">
        <v>3982.9956999999999</v>
      </c>
      <c r="AO19" s="37">
        <v>3788.7660000000001</v>
      </c>
      <c r="AP19" s="37">
        <v>7516.4600000000009</v>
      </c>
      <c r="AQ19" s="41"/>
      <c r="AR19" s="37">
        <v>4119.1081999999997</v>
      </c>
      <c r="AS19" s="37">
        <v>1863.9</v>
      </c>
      <c r="AT19" s="37">
        <v>13562.670000000011</v>
      </c>
      <c r="AU19" s="38">
        <v>706</v>
      </c>
    </row>
    <row r="20" spans="2:48" s="18" customFormat="1" ht="25" customHeight="1" x14ac:dyDescent="0.35">
      <c r="B20" s="35">
        <v>2020</v>
      </c>
      <c r="C20" s="36" t="s">
        <v>47</v>
      </c>
      <c r="D20" s="37">
        <v>250505.54</v>
      </c>
      <c r="E20" s="37">
        <v>288386.00000000006</v>
      </c>
      <c r="F20" s="37">
        <v>203377</v>
      </c>
      <c r="G20" s="41"/>
      <c r="H20" s="37">
        <v>48.306718266274991</v>
      </c>
      <c r="I20" s="37">
        <v>0</v>
      </c>
      <c r="J20" s="37">
        <v>41945.561999999998</v>
      </c>
      <c r="K20" s="37">
        <v>1378.2739999999999</v>
      </c>
      <c r="L20" s="37">
        <v>6173.3</v>
      </c>
      <c r="M20" s="41"/>
      <c r="N20" s="41"/>
      <c r="O20" s="37">
        <v>10135.370999999999</v>
      </c>
      <c r="P20" s="37">
        <v>869.14400000000001</v>
      </c>
      <c r="Q20" s="37">
        <v>14939.873</v>
      </c>
      <c r="R20" s="37">
        <v>19252.5</v>
      </c>
      <c r="S20" s="37">
        <v>25256.65</v>
      </c>
      <c r="T20" s="37">
        <v>3151.0128955555483</v>
      </c>
      <c r="U20" s="37">
        <v>9807.878999999999</v>
      </c>
      <c r="V20" s="37">
        <v>6550.75</v>
      </c>
      <c r="W20" s="37">
        <v>7163.9</v>
      </c>
      <c r="X20" s="37">
        <v>3583.826</v>
      </c>
      <c r="Y20" s="37">
        <v>6302.3</v>
      </c>
      <c r="Z20" s="37">
        <v>17290.34765625</v>
      </c>
      <c r="AA20" s="37">
        <v>3952.3799999999987</v>
      </c>
      <c r="AB20" s="37">
        <v>2532.38</v>
      </c>
      <c r="AC20" s="37">
        <v>3376</v>
      </c>
      <c r="AD20" s="37">
        <v>8189.780999999999</v>
      </c>
      <c r="AE20" s="37">
        <v>1253.8399999999999</v>
      </c>
      <c r="AF20" s="37">
        <v>4523.0999999999995</v>
      </c>
      <c r="AG20" s="37">
        <v>41.9</v>
      </c>
      <c r="AH20" s="41"/>
      <c r="AI20" s="41"/>
      <c r="AJ20" s="41"/>
      <c r="AK20" s="41"/>
      <c r="AL20" s="41"/>
      <c r="AM20" s="41"/>
      <c r="AN20" s="37">
        <v>3992.3694</v>
      </c>
      <c r="AO20" s="37">
        <v>3892.953</v>
      </c>
      <c r="AP20" s="37">
        <v>8071.17</v>
      </c>
      <c r="AQ20" s="41"/>
      <c r="AR20" s="37">
        <v>4501.4842999999992</v>
      </c>
      <c r="AS20" s="37">
        <v>0</v>
      </c>
      <c r="AT20" s="37">
        <v>15594.5</v>
      </c>
      <c r="AU20" s="38">
        <v>589</v>
      </c>
    </row>
    <row r="21" spans="2:48" s="18" customFormat="1" ht="25" customHeight="1" thickBot="1" x14ac:dyDescent="0.4">
      <c r="B21" s="44">
        <v>2020</v>
      </c>
      <c r="C21" s="45" t="s">
        <v>48</v>
      </c>
      <c r="D21" s="46">
        <v>315615.80000000005</v>
      </c>
      <c r="E21" s="46">
        <v>353036.99999999988</v>
      </c>
      <c r="F21" s="46">
        <v>212676</v>
      </c>
      <c r="G21" s="47"/>
      <c r="H21" s="46">
        <v>6162</v>
      </c>
      <c r="I21" s="46">
        <v>0</v>
      </c>
      <c r="J21" s="46">
        <v>50854.560299999997</v>
      </c>
      <c r="K21" s="46">
        <v>3961.931</v>
      </c>
      <c r="L21" s="46">
        <v>6152.4</v>
      </c>
      <c r="M21" s="47"/>
      <c r="N21" s="47"/>
      <c r="O21" s="46">
        <v>13552.368999999999</v>
      </c>
      <c r="P21" s="46">
        <v>2976.114</v>
      </c>
      <c r="Q21" s="46">
        <v>13375.064999999999</v>
      </c>
      <c r="R21" s="46">
        <v>19909.199999999993</v>
      </c>
      <c r="S21" s="46">
        <v>23064.0995</v>
      </c>
      <c r="T21" s="46">
        <v>5445.7135199999993</v>
      </c>
      <c r="U21" s="46">
        <v>10012.218000000001</v>
      </c>
      <c r="V21" s="46">
        <v>4204.6399999999994</v>
      </c>
      <c r="W21" s="46">
        <v>5712.2400000000007</v>
      </c>
      <c r="X21" s="46">
        <v>7095.6039999999994</v>
      </c>
      <c r="Y21" s="46">
        <v>4851.7700000000004</v>
      </c>
      <c r="Z21" s="46">
        <v>16214.880000000012</v>
      </c>
      <c r="AA21" s="46">
        <v>3875.2499999999995</v>
      </c>
      <c r="AB21" s="46">
        <v>2401.6799999999998</v>
      </c>
      <c r="AC21" s="46">
        <v>3061.1</v>
      </c>
      <c r="AD21" s="46">
        <v>9860.7740000000013</v>
      </c>
      <c r="AE21" s="46">
        <v>2741.5460000000003</v>
      </c>
      <c r="AF21" s="46">
        <v>4173.8999999999996</v>
      </c>
      <c r="AG21" s="46">
        <v>0</v>
      </c>
      <c r="AH21" s="47"/>
      <c r="AI21" s="47"/>
      <c r="AJ21" s="47"/>
      <c r="AK21" s="47"/>
      <c r="AL21" s="47"/>
      <c r="AM21" s="47"/>
      <c r="AN21" s="46">
        <v>4212.6095999999998</v>
      </c>
      <c r="AO21" s="46">
        <v>4242.4520000000002</v>
      </c>
      <c r="AP21" s="46">
        <v>8344.57</v>
      </c>
      <c r="AQ21" s="47"/>
      <c r="AR21" s="46">
        <v>4872.0479999999998</v>
      </c>
      <c r="AS21" s="47"/>
      <c r="AT21" s="46">
        <v>15150.500000000018</v>
      </c>
      <c r="AU21" s="49">
        <v>895.14013</v>
      </c>
    </row>
    <row r="22" spans="2:48" s="18" customFormat="1" ht="25" customHeight="1" thickTop="1" x14ac:dyDescent="0.35">
      <c r="B22" s="50">
        <v>2019</v>
      </c>
      <c r="C22" s="51" t="s">
        <v>49</v>
      </c>
      <c r="D22" s="52">
        <v>305638.74999999994</v>
      </c>
      <c r="E22" s="52">
        <v>334839</v>
      </c>
      <c r="F22" s="52">
        <v>199025</v>
      </c>
      <c r="G22" s="32"/>
      <c r="H22" s="32"/>
      <c r="I22" s="52">
        <v>0</v>
      </c>
      <c r="J22" s="52">
        <v>40509.252099999962</v>
      </c>
      <c r="K22" s="52">
        <v>1601.3140000000001</v>
      </c>
      <c r="L22" s="52">
        <v>6485.3</v>
      </c>
      <c r="M22" s="32"/>
      <c r="N22" s="32"/>
      <c r="O22" s="52">
        <v>15787.204000000002</v>
      </c>
      <c r="P22" s="52">
        <v>4721.2</v>
      </c>
      <c r="Q22" s="52">
        <v>26271.048000000003</v>
      </c>
      <c r="R22" s="52">
        <v>20425.5</v>
      </c>
      <c r="S22" s="52">
        <v>25656.400000000001</v>
      </c>
      <c r="T22" s="52">
        <v>4424.8155436111047</v>
      </c>
      <c r="U22" s="52">
        <v>10298.963</v>
      </c>
      <c r="V22" s="52">
        <v>8531.7900000000009</v>
      </c>
      <c r="W22" s="52">
        <v>8394.8899999999958</v>
      </c>
      <c r="X22" s="52">
        <v>11161.981000000002</v>
      </c>
      <c r="Y22" s="52">
        <v>6286.82</v>
      </c>
      <c r="Z22" s="52">
        <v>15507.451171875</v>
      </c>
      <c r="AA22" s="52">
        <v>4572.09</v>
      </c>
      <c r="AB22" s="52">
        <v>4215.1899999999996</v>
      </c>
      <c r="AC22" s="52">
        <v>3934.627</v>
      </c>
      <c r="AD22" s="52">
        <v>11960.75</v>
      </c>
      <c r="AE22" s="52">
        <v>880.49199999999996</v>
      </c>
      <c r="AF22" s="52">
        <v>4837.4989999999998</v>
      </c>
      <c r="AG22" s="52">
        <v>0</v>
      </c>
      <c r="AH22" s="32"/>
      <c r="AI22" s="32"/>
      <c r="AJ22" s="32"/>
      <c r="AK22" s="32"/>
      <c r="AL22" s="32"/>
      <c r="AM22" s="32"/>
      <c r="AN22" s="52">
        <v>4778.9480999999996</v>
      </c>
      <c r="AO22" s="52">
        <v>4060.0480000000002</v>
      </c>
      <c r="AP22" s="52">
        <v>7948.96</v>
      </c>
      <c r="AQ22" s="32"/>
      <c r="AR22" s="52">
        <v>4369.5634</v>
      </c>
      <c r="AS22" s="32"/>
      <c r="AT22" s="52">
        <v>15494.900000000021</v>
      </c>
      <c r="AU22" s="53">
        <v>6578</v>
      </c>
      <c r="AV22" s="54"/>
    </row>
    <row r="23" spans="2:48" s="43" customFormat="1" ht="25" customHeight="1" x14ac:dyDescent="0.35">
      <c r="B23" s="35">
        <v>2019</v>
      </c>
      <c r="C23" s="36" t="s">
        <v>50</v>
      </c>
      <c r="D23" s="37">
        <v>332178.95000000007</v>
      </c>
      <c r="E23" s="37">
        <v>365949</v>
      </c>
      <c r="F23" s="37">
        <v>200337.99700000003</v>
      </c>
      <c r="G23" s="41"/>
      <c r="H23" s="41"/>
      <c r="I23" s="37">
        <v>0</v>
      </c>
      <c r="J23" s="37">
        <v>37187.953199999953</v>
      </c>
      <c r="K23" s="37">
        <v>2674</v>
      </c>
      <c r="L23" s="37">
        <v>6818.2</v>
      </c>
      <c r="M23" s="41"/>
      <c r="N23" s="41"/>
      <c r="O23" s="37">
        <v>14652.116</v>
      </c>
      <c r="P23" s="37">
        <v>4251.3999999999996</v>
      </c>
      <c r="Q23" s="37">
        <v>16281.134000000002</v>
      </c>
      <c r="R23" s="37">
        <v>15740.8</v>
      </c>
      <c r="S23" s="37">
        <v>19830.103200000001</v>
      </c>
      <c r="T23" s="37">
        <v>3349.0409099999997</v>
      </c>
      <c r="U23" s="37">
        <v>5146.049</v>
      </c>
      <c r="V23" s="37">
        <v>7036.51</v>
      </c>
      <c r="W23" s="37">
        <v>6623.6100000000006</v>
      </c>
      <c r="X23" s="37">
        <v>7928.5140000000001</v>
      </c>
      <c r="Y23" s="37">
        <v>2986.3741</v>
      </c>
      <c r="Z23" s="37">
        <v>15009.36</v>
      </c>
      <c r="AA23" s="37">
        <v>3974.26</v>
      </c>
      <c r="AB23" s="37">
        <v>2454.84</v>
      </c>
      <c r="AC23" s="37">
        <v>3562.3140000000003</v>
      </c>
      <c r="AD23" s="37">
        <v>3937.866</v>
      </c>
      <c r="AE23" s="37">
        <v>1340.84</v>
      </c>
      <c r="AF23" s="41"/>
      <c r="AG23" s="41"/>
      <c r="AH23" s="41"/>
      <c r="AI23" s="41"/>
      <c r="AJ23" s="41"/>
      <c r="AK23" s="41"/>
      <c r="AL23" s="41"/>
      <c r="AM23" s="41"/>
      <c r="AN23" s="37">
        <v>3995.4502000000002</v>
      </c>
      <c r="AO23" s="37">
        <v>3875.9519999999998</v>
      </c>
      <c r="AP23" s="37">
        <v>7575.8899999999994</v>
      </c>
      <c r="AQ23" s="41"/>
      <c r="AR23" s="37">
        <v>4119.1401999999998</v>
      </c>
      <c r="AS23" s="41"/>
      <c r="AT23" s="37">
        <v>17345.899999999998</v>
      </c>
      <c r="AU23" s="38">
        <v>6061.9999999999991</v>
      </c>
    </row>
    <row r="24" spans="2:48" s="18" customFormat="1" ht="25" customHeight="1" x14ac:dyDescent="0.35">
      <c r="B24" s="35">
        <v>2019</v>
      </c>
      <c r="C24" s="36" t="s">
        <v>47</v>
      </c>
      <c r="D24" s="37">
        <v>348408.31900000002</v>
      </c>
      <c r="E24" s="37">
        <v>378890</v>
      </c>
      <c r="F24" s="37">
        <v>181646.73699999999</v>
      </c>
      <c r="G24" s="41"/>
      <c r="H24" s="41"/>
      <c r="I24" s="37">
        <v>0</v>
      </c>
      <c r="J24" s="37">
        <v>24249.874099999954</v>
      </c>
      <c r="K24" s="37">
        <v>3204</v>
      </c>
      <c r="L24" s="37">
        <v>6522.9409999999998</v>
      </c>
      <c r="M24" s="41"/>
      <c r="N24" s="41"/>
      <c r="O24" s="37">
        <v>15632.723000000002</v>
      </c>
      <c r="P24" s="37">
        <v>4035.9</v>
      </c>
      <c r="Q24" s="37">
        <v>19497.385999999999</v>
      </c>
      <c r="R24" s="37">
        <v>10311.500000000004</v>
      </c>
      <c r="S24" s="37">
        <v>12481.834000000001</v>
      </c>
      <c r="T24" s="37">
        <v>3343.0873644444491</v>
      </c>
      <c r="U24" s="37">
        <v>8939</v>
      </c>
      <c r="V24" s="37">
        <v>4311.17</v>
      </c>
      <c r="W24" s="37">
        <v>6345.5700000000006</v>
      </c>
      <c r="X24" s="37">
        <v>7324.6040000000003</v>
      </c>
      <c r="Y24" s="37">
        <v>3250.12</v>
      </c>
      <c r="Z24" s="37">
        <v>7824.28</v>
      </c>
      <c r="AA24" s="37">
        <v>2585.0200000000004</v>
      </c>
      <c r="AB24" s="37">
        <v>1720.19</v>
      </c>
      <c r="AC24" s="37">
        <v>2765.7884400000003</v>
      </c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37">
        <v>4002.6052999999997</v>
      </c>
      <c r="AO24" s="37">
        <v>3712.65</v>
      </c>
      <c r="AP24" s="37">
        <v>7737.37</v>
      </c>
      <c r="AQ24" s="41"/>
      <c r="AR24" s="37">
        <v>4071.4472100000003</v>
      </c>
      <c r="AS24" s="41"/>
      <c r="AT24" s="37">
        <v>17812.080000000002</v>
      </c>
      <c r="AU24" s="38">
        <v>5817</v>
      </c>
      <c r="AV24" s="54"/>
    </row>
    <row r="25" spans="2:48" s="18" customFormat="1" ht="25" customHeight="1" thickBot="1" x14ac:dyDescent="0.4">
      <c r="B25" s="44">
        <v>2019</v>
      </c>
      <c r="C25" s="45" t="s">
        <v>48</v>
      </c>
      <c r="D25" s="46">
        <v>357281.77000000008</v>
      </c>
      <c r="E25" s="46">
        <v>392058.00000000006</v>
      </c>
      <c r="F25" s="46">
        <v>137794.0970000001</v>
      </c>
      <c r="G25" s="47"/>
      <c r="H25" s="47"/>
      <c r="I25" s="46">
        <v>0</v>
      </c>
      <c r="J25" s="46">
        <v>59706.75200000011</v>
      </c>
      <c r="K25" s="46">
        <v>0</v>
      </c>
      <c r="L25" s="46">
        <v>7818.8000000000084</v>
      </c>
      <c r="M25" s="47"/>
      <c r="N25" s="47"/>
      <c r="O25" s="46">
        <v>11174.088</v>
      </c>
      <c r="P25" s="46">
        <v>2355.66</v>
      </c>
      <c r="Q25" s="46">
        <v>11471.934999999999</v>
      </c>
      <c r="R25" s="46">
        <v>4028.1999999999962</v>
      </c>
      <c r="S25" s="46">
        <v>8557.64</v>
      </c>
      <c r="T25" s="46">
        <v>3339.0479999999998</v>
      </c>
      <c r="U25" s="46">
        <v>4852.4770000000008</v>
      </c>
      <c r="V25" s="46">
        <v>521.01</v>
      </c>
      <c r="W25" s="46">
        <v>4024.09</v>
      </c>
      <c r="X25" s="46">
        <v>3520.3879999999999</v>
      </c>
      <c r="Y25" s="46">
        <v>3602.0600000000004</v>
      </c>
      <c r="Z25" s="46">
        <v>4590.1599999999908</v>
      </c>
      <c r="AA25" s="46">
        <v>2163.9899999999998</v>
      </c>
      <c r="AB25" s="46">
        <v>1247.1099999999992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6">
        <v>4564.1393054999999</v>
      </c>
      <c r="AO25" s="46">
        <v>4426.8500000000095</v>
      </c>
      <c r="AP25" s="46">
        <v>8968.66</v>
      </c>
      <c r="AQ25" s="47"/>
      <c r="AR25" s="46">
        <v>2388.9090000000001</v>
      </c>
      <c r="AS25" s="47"/>
      <c r="AT25" s="46">
        <v>19274.469999999943</v>
      </c>
      <c r="AU25" s="49">
        <v>17182.32</v>
      </c>
    </row>
    <row r="26" spans="2:48" s="18" customFormat="1" ht="25" customHeight="1" thickTop="1" x14ac:dyDescent="0.35">
      <c r="B26" s="50">
        <v>2018</v>
      </c>
      <c r="C26" s="51" t="s">
        <v>49</v>
      </c>
      <c r="D26" s="52">
        <v>375544.99</v>
      </c>
      <c r="E26" s="52">
        <v>410938</v>
      </c>
      <c r="F26" s="52">
        <v>886.84503700000005</v>
      </c>
      <c r="G26" s="32"/>
      <c r="H26" s="32"/>
      <c r="I26" s="52">
        <v>0</v>
      </c>
      <c r="J26" s="52">
        <v>59328.581099999996</v>
      </c>
      <c r="K26" s="52">
        <v>842.79200000000014</v>
      </c>
      <c r="L26" s="52">
        <v>7769.4</v>
      </c>
      <c r="M26" s="32"/>
      <c r="N26" s="32"/>
      <c r="O26" s="52">
        <v>17898.646000000001</v>
      </c>
      <c r="P26" s="52">
        <v>3580.9409999999998</v>
      </c>
      <c r="Q26" s="52">
        <v>25502.154999999999</v>
      </c>
      <c r="R26" s="52">
        <v>13935.2</v>
      </c>
      <c r="S26" s="52">
        <v>25328.691499999972</v>
      </c>
      <c r="T26" s="52">
        <v>5649.0109347222196</v>
      </c>
      <c r="U26" s="52">
        <v>5766.598</v>
      </c>
      <c r="V26" s="52">
        <v>3662.54</v>
      </c>
      <c r="W26" s="52">
        <v>9979.07</v>
      </c>
      <c r="X26" s="52">
        <v>9773.1830000000009</v>
      </c>
      <c r="Y26" s="52">
        <v>4969.84</v>
      </c>
      <c r="Z26" s="52">
        <v>14118.9</v>
      </c>
      <c r="AA26" s="52">
        <v>1089.5829999999999</v>
      </c>
      <c r="AB26" s="52">
        <v>3589.51</v>
      </c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52">
        <v>4674.353439999999</v>
      </c>
      <c r="AO26" s="52">
        <v>4264.3500000000004</v>
      </c>
      <c r="AP26" s="52">
        <v>279.96100000000001</v>
      </c>
      <c r="AQ26" s="32"/>
      <c r="AR26" s="32"/>
      <c r="AS26" s="32"/>
      <c r="AT26" s="52">
        <v>26913.49</v>
      </c>
      <c r="AU26" s="53">
        <v>18344</v>
      </c>
    </row>
    <row r="27" spans="2:48" s="43" customFormat="1" ht="25" customHeight="1" x14ac:dyDescent="0.35">
      <c r="B27" s="35">
        <v>2018</v>
      </c>
      <c r="C27" s="36" t="s">
        <v>50</v>
      </c>
      <c r="D27" s="37">
        <v>399622.24000000005</v>
      </c>
      <c r="E27" s="37">
        <v>416662.43799999997</v>
      </c>
      <c r="F27" s="41"/>
      <c r="G27" s="41"/>
      <c r="H27" s="41"/>
      <c r="I27" s="37">
        <v>0</v>
      </c>
      <c r="J27" s="37">
        <v>41388.783199999998</v>
      </c>
      <c r="K27" s="37">
        <v>1258.6020000000001</v>
      </c>
      <c r="L27" s="37">
        <v>8419.2999999999993</v>
      </c>
      <c r="M27" s="41"/>
      <c r="N27" s="41"/>
      <c r="O27" s="37">
        <v>14757.517</v>
      </c>
      <c r="P27" s="37">
        <v>3574.53</v>
      </c>
      <c r="Q27" s="37">
        <v>17995.471000000001</v>
      </c>
      <c r="R27" s="37">
        <v>10277.599999999999</v>
      </c>
      <c r="S27" s="37">
        <v>13851.119999999999</v>
      </c>
      <c r="T27" s="37">
        <v>4886.8779999999997</v>
      </c>
      <c r="U27" s="37">
        <v>5321.1639999999998</v>
      </c>
      <c r="V27" s="37">
        <v>7137.92</v>
      </c>
      <c r="W27" s="37">
        <v>7558.3</v>
      </c>
      <c r="X27" s="37">
        <v>8815.857</v>
      </c>
      <c r="Y27" s="37">
        <v>2730.6800000000003</v>
      </c>
      <c r="Z27" s="37">
        <v>12521.560000000001</v>
      </c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37">
        <v>4184.5127000000002</v>
      </c>
      <c r="AO27" s="37">
        <v>4019.4219999999996</v>
      </c>
      <c r="AP27" s="41"/>
      <c r="AQ27" s="41"/>
      <c r="AR27" s="41"/>
      <c r="AS27" s="41"/>
      <c r="AT27" s="37">
        <v>35983.669999999955</v>
      </c>
      <c r="AU27" s="38">
        <v>24714</v>
      </c>
    </row>
    <row r="28" spans="2:48" s="18" customFormat="1" ht="25" customHeight="1" x14ac:dyDescent="0.35">
      <c r="B28" s="35">
        <v>2018</v>
      </c>
      <c r="C28" s="36" t="s">
        <v>47</v>
      </c>
      <c r="D28" s="37">
        <v>375225.23</v>
      </c>
      <c r="E28" s="37">
        <v>403151</v>
      </c>
      <c r="F28" s="41"/>
      <c r="G28" s="41"/>
      <c r="H28" s="41"/>
      <c r="I28" s="37">
        <v>0</v>
      </c>
      <c r="J28" s="37">
        <v>22075.266</v>
      </c>
      <c r="K28" s="37">
        <v>1609.047</v>
      </c>
      <c r="L28" s="37">
        <v>2661</v>
      </c>
      <c r="M28" s="41"/>
      <c r="N28" s="41"/>
      <c r="O28" s="37">
        <v>17694.056</v>
      </c>
      <c r="P28" s="37">
        <v>3857.5940000000001</v>
      </c>
      <c r="Q28" s="37">
        <v>23257.393</v>
      </c>
      <c r="R28" s="37">
        <v>10684.3</v>
      </c>
      <c r="S28" s="37">
        <v>35297.936000000002</v>
      </c>
      <c r="T28" s="37">
        <v>7163.6870900000013</v>
      </c>
      <c r="U28" s="37">
        <v>10468.989000000001</v>
      </c>
      <c r="V28" s="37">
        <v>8066.35</v>
      </c>
      <c r="W28" s="37">
        <v>8359.33</v>
      </c>
      <c r="X28" s="37">
        <v>10582.409</v>
      </c>
      <c r="Y28" s="37">
        <v>5624.0400000000009</v>
      </c>
      <c r="Z28" s="37">
        <v>2696.94</v>
      </c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37">
        <v>3657.1545999999998</v>
      </c>
      <c r="AO28" s="37">
        <v>3718.6</v>
      </c>
      <c r="AP28" s="41"/>
      <c r="AQ28" s="41"/>
      <c r="AR28" s="41"/>
      <c r="AS28" s="41"/>
      <c r="AT28" s="37">
        <v>17077.600000000006</v>
      </c>
      <c r="AU28" s="38">
        <v>18612</v>
      </c>
    </row>
    <row r="29" spans="2:48" s="18" customFormat="1" ht="25" customHeight="1" thickBot="1" x14ac:dyDescent="0.4">
      <c r="B29" s="44">
        <v>2018</v>
      </c>
      <c r="C29" s="45" t="s">
        <v>48</v>
      </c>
      <c r="D29" s="46">
        <v>385824.82</v>
      </c>
      <c r="E29" s="46">
        <v>424158</v>
      </c>
      <c r="F29" s="47"/>
      <c r="G29" s="47"/>
      <c r="H29" s="47"/>
      <c r="I29" s="46">
        <v>0</v>
      </c>
      <c r="J29" s="46">
        <v>52374.374000000003</v>
      </c>
      <c r="K29" s="46">
        <v>1989.287</v>
      </c>
      <c r="L29" s="46">
        <v>6740.5990000000002</v>
      </c>
      <c r="M29" s="47"/>
      <c r="N29" s="47"/>
      <c r="O29" s="46">
        <v>11272.279999999999</v>
      </c>
      <c r="P29" s="46">
        <v>3708.7750000000001</v>
      </c>
      <c r="Q29" s="46">
        <v>13181.811000000002</v>
      </c>
      <c r="R29" s="46">
        <v>5380.2000000000035</v>
      </c>
      <c r="S29" s="46">
        <v>6707.9769999999899</v>
      </c>
      <c r="T29" s="46">
        <v>3318.7907986111095</v>
      </c>
      <c r="U29" s="46">
        <v>6922.22</v>
      </c>
      <c r="V29" s="46">
        <v>1137.06</v>
      </c>
      <c r="W29" s="46">
        <v>3308.65</v>
      </c>
      <c r="X29" s="46">
        <v>1619.931</v>
      </c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6">
        <v>3984.5503000000003</v>
      </c>
      <c r="AO29" s="46">
        <v>3860.75</v>
      </c>
      <c r="AP29" s="47"/>
      <c r="AQ29" s="47"/>
      <c r="AR29" s="47"/>
      <c r="AS29" s="47"/>
      <c r="AT29" s="46">
        <v>33346.130000000005</v>
      </c>
      <c r="AU29" s="49">
        <v>32342</v>
      </c>
    </row>
    <row r="30" spans="2:48" s="18" customFormat="1" ht="25" customHeight="1" thickTop="1" x14ac:dyDescent="0.35">
      <c r="B30" s="50">
        <v>2017</v>
      </c>
      <c r="C30" s="51" t="s">
        <v>49</v>
      </c>
      <c r="D30" s="52">
        <v>365906.70699999999</v>
      </c>
      <c r="E30" s="52">
        <v>402861</v>
      </c>
      <c r="F30" s="32"/>
      <c r="G30" s="32"/>
      <c r="H30" s="32"/>
      <c r="I30" s="52">
        <v>0</v>
      </c>
      <c r="J30" s="52">
        <v>51759.322800000009</v>
      </c>
      <c r="K30" s="52">
        <v>910.34699999999998</v>
      </c>
      <c r="L30" s="52">
        <v>6660.2</v>
      </c>
      <c r="M30" s="32"/>
      <c r="N30" s="32"/>
      <c r="O30" s="52">
        <v>17482.148000000001</v>
      </c>
      <c r="P30" s="52">
        <v>6663.2139999999999</v>
      </c>
      <c r="Q30" s="52">
        <v>23078.59</v>
      </c>
      <c r="R30" s="52">
        <v>15116.900000000001</v>
      </c>
      <c r="S30" s="52">
        <v>29941.085100000062</v>
      </c>
      <c r="T30" s="52">
        <v>5381.491</v>
      </c>
      <c r="U30" s="52">
        <v>6814.4670000000006</v>
      </c>
      <c r="V30" s="52">
        <v>6313.36</v>
      </c>
      <c r="W30" s="52">
        <v>6906.2999999999993</v>
      </c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52">
        <v>4114.1302800000003</v>
      </c>
      <c r="AO30" s="52">
        <v>4581</v>
      </c>
      <c r="AP30" s="32"/>
      <c r="AQ30" s="32"/>
      <c r="AR30" s="32"/>
      <c r="AS30" s="32"/>
      <c r="AT30" s="52">
        <v>16743.650000000001</v>
      </c>
      <c r="AU30" s="53">
        <v>17195</v>
      </c>
    </row>
    <row r="31" spans="2:48" s="43" customFormat="1" ht="25" customHeight="1" x14ac:dyDescent="0.35">
      <c r="B31" s="35">
        <v>2017</v>
      </c>
      <c r="C31" s="36" t="s">
        <v>50</v>
      </c>
      <c r="D31" s="37">
        <v>395041.42000000004</v>
      </c>
      <c r="E31" s="37">
        <v>423938</v>
      </c>
      <c r="F31" s="41"/>
      <c r="G31" s="41"/>
      <c r="H31" s="41"/>
      <c r="I31" s="37">
        <v>0</v>
      </c>
      <c r="J31" s="37">
        <v>24639.859599999996</v>
      </c>
      <c r="K31" s="37">
        <v>1948.4420600000049</v>
      </c>
      <c r="L31" s="37">
        <v>4196.5</v>
      </c>
      <c r="M31" s="41"/>
      <c r="N31" s="41"/>
      <c r="O31" s="37">
        <v>17541.756000000001</v>
      </c>
      <c r="P31" s="37">
        <v>7714</v>
      </c>
      <c r="Q31" s="37">
        <v>4.7808299999999999</v>
      </c>
      <c r="R31" s="37">
        <v>14045.8</v>
      </c>
      <c r="S31" s="37">
        <v>13310.221</v>
      </c>
      <c r="T31" s="37">
        <v>4200.9634777777819</v>
      </c>
      <c r="U31" s="37">
        <v>3518.5349999999999</v>
      </c>
      <c r="V31" s="37">
        <v>3923.7000000000003</v>
      </c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37">
        <v>3756.5340000000006</v>
      </c>
      <c r="AO31" s="37">
        <v>2016.6</v>
      </c>
      <c r="AP31" s="41"/>
      <c r="AQ31" s="41"/>
      <c r="AR31" s="41"/>
      <c r="AS31" s="41"/>
      <c r="AT31" s="37">
        <v>23899.399999999969</v>
      </c>
      <c r="AU31" s="38">
        <v>34094</v>
      </c>
    </row>
    <row r="32" spans="2:48" s="18" customFormat="1" ht="25" customHeight="1" x14ac:dyDescent="0.35">
      <c r="B32" s="35">
        <v>2017</v>
      </c>
      <c r="C32" s="36" t="s">
        <v>47</v>
      </c>
      <c r="D32" s="37">
        <v>388720</v>
      </c>
      <c r="E32" s="37">
        <v>415543</v>
      </c>
      <c r="F32" s="41"/>
      <c r="G32" s="41"/>
      <c r="H32" s="41"/>
      <c r="I32" s="37">
        <v>0</v>
      </c>
      <c r="J32" s="37">
        <v>14467.784299999999</v>
      </c>
      <c r="K32" s="37">
        <v>2232.6800000000003</v>
      </c>
      <c r="L32" s="37">
        <v>611.70000000000005</v>
      </c>
      <c r="M32" s="41"/>
      <c r="N32" s="41"/>
      <c r="O32" s="37">
        <v>15807.385999999999</v>
      </c>
      <c r="P32" s="37">
        <v>8152.9000000000005</v>
      </c>
      <c r="Q32" s="37">
        <v>0</v>
      </c>
      <c r="R32" s="37">
        <v>7886.2000000000053</v>
      </c>
      <c r="S32" s="37">
        <v>6095.8600000000006</v>
      </c>
      <c r="T32" s="37">
        <v>2739.3380000000002</v>
      </c>
      <c r="U32" s="37">
        <v>5020.6480000000001</v>
      </c>
      <c r="V32" s="37">
        <v>1303.5999999999999</v>
      </c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37">
        <v>4026.8390000000009</v>
      </c>
      <c r="AO32" s="41"/>
      <c r="AP32" s="41"/>
      <c r="AQ32" s="41"/>
      <c r="AR32" s="41"/>
      <c r="AS32" s="41"/>
      <c r="AT32" s="37">
        <v>22637.170000000013</v>
      </c>
      <c r="AU32" s="38">
        <v>51532</v>
      </c>
    </row>
    <row r="33" spans="2:47" s="18" customFormat="1" ht="25" customHeight="1" thickBot="1" x14ac:dyDescent="0.4">
      <c r="B33" s="44">
        <v>2017</v>
      </c>
      <c r="C33" s="45" t="s">
        <v>48</v>
      </c>
      <c r="D33" s="46">
        <v>356249.6399999999</v>
      </c>
      <c r="E33" s="46">
        <v>424713</v>
      </c>
      <c r="F33" s="47"/>
      <c r="G33" s="47"/>
      <c r="H33" s="47"/>
      <c r="I33" s="46">
        <v>0</v>
      </c>
      <c r="J33" s="46">
        <v>35214.272799999999</v>
      </c>
      <c r="K33" s="46">
        <v>2678.8650000000002</v>
      </c>
      <c r="L33" s="46">
        <v>4454.5</v>
      </c>
      <c r="M33" s="47"/>
      <c r="N33" s="47"/>
      <c r="O33" s="46">
        <v>10713.04</v>
      </c>
      <c r="P33" s="46">
        <v>6946.4</v>
      </c>
      <c r="Q33" s="46">
        <v>4316.8130000000001</v>
      </c>
      <c r="R33" s="46">
        <v>7883.5</v>
      </c>
      <c r="S33" s="46">
        <v>5452.3</v>
      </c>
      <c r="T33" s="46">
        <v>4134.5599999999995</v>
      </c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6">
        <v>4543.0811000000003</v>
      </c>
      <c r="AO33" s="47"/>
      <c r="AP33" s="47"/>
      <c r="AQ33" s="47"/>
      <c r="AR33" s="47"/>
      <c r="AS33" s="47"/>
      <c r="AT33" s="46">
        <v>25424.97</v>
      </c>
      <c r="AU33" s="49">
        <v>50466</v>
      </c>
    </row>
    <row r="34" spans="2:47" s="18" customFormat="1" ht="25" customHeight="1" thickTop="1" x14ac:dyDescent="0.35">
      <c r="B34" s="50">
        <v>2016</v>
      </c>
      <c r="C34" s="51" t="s">
        <v>49</v>
      </c>
      <c r="D34" s="52">
        <v>356249.64</v>
      </c>
      <c r="E34" s="52">
        <v>397072</v>
      </c>
      <c r="F34" s="32"/>
      <c r="G34" s="32"/>
      <c r="H34" s="32"/>
      <c r="I34" s="52">
        <v>0</v>
      </c>
      <c r="J34" s="52">
        <v>44841.315138263999</v>
      </c>
      <c r="K34" s="52">
        <v>1670.991</v>
      </c>
      <c r="L34" s="52">
        <v>6228</v>
      </c>
      <c r="M34" s="32"/>
      <c r="N34" s="32"/>
      <c r="O34" s="52">
        <v>15970.217599999996</v>
      </c>
      <c r="P34" s="52">
        <v>8073.3</v>
      </c>
      <c r="Q34" s="52">
        <v>19491.62</v>
      </c>
      <c r="R34" s="52">
        <v>10035.600000000002</v>
      </c>
      <c r="S34" s="52">
        <v>33080.630000000005</v>
      </c>
      <c r="T34" s="52">
        <v>4553.9802229199058</v>
      </c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52">
        <v>3715.8874000000001</v>
      </c>
      <c r="AO34" s="32"/>
      <c r="AP34" s="32"/>
      <c r="AQ34" s="32"/>
      <c r="AR34" s="32"/>
      <c r="AS34" s="32"/>
      <c r="AT34" s="52">
        <v>4716.28999999999</v>
      </c>
      <c r="AU34" s="53">
        <v>15484</v>
      </c>
    </row>
    <row r="35" spans="2:47" s="43" customFormat="1" ht="25" customHeight="1" x14ac:dyDescent="0.35">
      <c r="B35" s="35">
        <v>2016</v>
      </c>
      <c r="C35" s="36" t="s">
        <v>50</v>
      </c>
      <c r="D35" s="37">
        <v>371311.79999999993</v>
      </c>
      <c r="E35" s="37">
        <v>397072</v>
      </c>
      <c r="F35" s="41"/>
      <c r="G35" s="41"/>
      <c r="H35" s="41"/>
      <c r="I35" s="37">
        <v>0</v>
      </c>
      <c r="J35" s="37">
        <v>40744.809199999996</v>
      </c>
      <c r="K35" s="37">
        <v>2117.8505599999999</v>
      </c>
      <c r="L35" s="37">
        <v>5607.4000000000005</v>
      </c>
      <c r="M35" s="41"/>
      <c r="N35" s="41"/>
      <c r="O35" s="37">
        <v>14135.879000000001</v>
      </c>
      <c r="P35" s="37">
        <v>7963.8</v>
      </c>
      <c r="Q35" s="37">
        <v>14148.638599999998</v>
      </c>
      <c r="R35" s="37">
        <v>9658.7000000000044</v>
      </c>
      <c r="S35" s="37">
        <v>10108.710000000001</v>
      </c>
      <c r="T35" s="37">
        <v>4862.7999999999993</v>
      </c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37">
        <v>0</v>
      </c>
      <c r="AU35" s="38">
        <v>15287</v>
      </c>
    </row>
    <row r="36" spans="2:47" s="18" customFormat="1" ht="25" customHeight="1" x14ac:dyDescent="0.35">
      <c r="B36" s="35">
        <v>2016</v>
      </c>
      <c r="C36" s="36" t="s">
        <v>47</v>
      </c>
      <c r="D36" s="37">
        <v>363329.01591999998</v>
      </c>
      <c r="E36" s="37">
        <v>384202</v>
      </c>
      <c r="F36" s="41"/>
      <c r="G36" s="41"/>
      <c r="H36" s="41"/>
      <c r="I36" s="37">
        <v>0</v>
      </c>
      <c r="J36" s="37">
        <v>19472.565999999999</v>
      </c>
      <c r="K36" s="37">
        <v>1934.7510000000002</v>
      </c>
      <c r="L36" s="37">
        <v>2702.9</v>
      </c>
      <c r="M36" s="41"/>
      <c r="N36" s="41"/>
      <c r="O36" s="37">
        <v>17103.133999999998</v>
      </c>
      <c r="P36" s="37">
        <v>7654.1</v>
      </c>
      <c r="Q36" s="37">
        <v>20970.66</v>
      </c>
      <c r="R36" s="37">
        <v>9628</v>
      </c>
      <c r="S36" s="37">
        <v>17266.739999999998</v>
      </c>
      <c r="T36" s="37">
        <v>6945.9810699999998</v>
      </c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37">
        <v>0</v>
      </c>
      <c r="AU36" s="38">
        <v>15435.887000000001</v>
      </c>
    </row>
    <row r="37" spans="2:47" s="18" customFormat="1" ht="25" customHeight="1" thickBot="1" x14ac:dyDescent="0.4">
      <c r="B37" s="44">
        <v>2016</v>
      </c>
      <c r="C37" s="45" t="s">
        <v>48</v>
      </c>
      <c r="D37" s="46">
        <v>346851.86598</v>
      </c>
      <c r="E37" s="46">
        <v>382500</v>
      </c>
      <c r="F37" s="47"/>
      <c r="G37" s="47"/>
      <c r="H37" s="47"/>
      <c r="I37" s="46">
        <v>0</v>
      </c>
      <c r="J37" s="46">
        <v>43786</v>
      </c>
      <c r="K37" s="46">
        <v>2195</v>
      </c>
      <c r="L37" s="46">
        <v>6281.9</v>
      </c>
      <c r="M37" s="47"/>
      <c r="N37" s="47"/>
      <c r="O37" s="46">
        <v>11552.445</v>
      </c>
      <c r="P37" s="46">
        <v>7859.3000000000011</v>
      </c>
      <c r="Q37" s="46">
        <v>11209.59</v>
      </c>
      <c r="R37" s="46">
        <v>7908.7</v>
      </c>
      <c r="S37" s="46">
        <v>11317.48</v>
      </c>
      <c r="T37" s="46">
        <v>7019.0365200000006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6">
        <v>0</v>
      </c>
      <c r="AU37" s="49">
        <v>15340.999999999998</v>
      </c>
    </row>
    <row r="38" spans="2:47" s="18" customFormat="1" ht="25" customHeight="1" thickTop="1" x14ac:dyDescent="0.35">
      <c r="B38" s="50">
        <v>2015</v>
      </c>
      <c r="C38" s="51" t="s">
        <v>49</v>
      </c>
      <c r="D38" s="52">
        <v>328112.34000000003</v>
      </c>
      <c r="E38" s="52">
        <v>366485.00099999999</v>
      </c>
      <c r="F38" s="32"/>
      <c r="G38" s="32"/>
      <c r="H38" s="32"/>
      <c r="I38" s="52">
        <v>0</v>
      </c>
      <c r="J38" s="52">
        <v>26976.93</v>
      </c>
      <c r="K38" s="32"/>
      <c r="L38" s="32"/>
      <c r="M38" s="32"/>
      <c r="N38" s="32"/>
      <c r="O38" s="52">
        <v>19072.03</v>
      </c>
      <c r="P38" s="52">
        <v>8019.2000000000007</v>
      </c>
      <c r="Q38" s="55">
        <v>25236.79</v>
      </c>
      <c r="R38" s="52">
        <v>10210.099999999999</v>
      </c>
      <c r="S38" s="52">
        <v>29422.370000000003</v>
      </c>
      <c r="T38" s="52">
        <v>7294.1490000000003</v>
      </c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52">
        <v>0</v>
      </c>
      <c r="AU38" s="53">
        <v>15478.02</v>
      </c>
    </row>
    <row r="39" spans="2:47" s="43" customFormat="1" ht="25" customHeight="1" x14ac:dyDescent="0.35">
      <c r="B39" s="35">
        <v>2015</v>
      </c>
      <c r="C39" s="36" t="s">
        <v>50</v>
      </c>
      <c r="D39" s="37">
        <v>335115.60599999997</v>
      </c>
      <c r="E39" s="37">
        <v>372699.00000000006</v>
      </c>
      <c r="F39" s="41"/>
      <c r="G39" s="41"/>
      <c r="H39" s="41"/>
      <c r="I39" s="37">
        <v>0</v>
      </c>
      <c r="J39" s="37">
        <v>46656.976000000002</v>
      </c>
      <c r="K39" s="41"/>
      <c r="L39" s="41"/>
      <c r="M39" s="41"/>
      <c r="N39" s="41"/>
      <c r="O39" s="37">
        <v>15906</v>
      </c>
      <c r="P39" s="37">
        <v>7728.7000000000007</v>
      </c>
      <c r="Q39" s="37">
        <v>17839.400000000001</v>
      </c>
      <c r="R39" s="37">
        <v>8728.9000000000051</v>
      </c>
      <c r="S39" s="37">
        <v>14546.21</v>
      </c>
      <c r="T39" s="37">
        <v>5704.0319999999992</v>
      </c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37">
        <v>0</v>
      </c>
      <c r="AU39" s="38">
        <v>15240</v>
      </c>
    </row>
    <row r="40" spans="2:47" s="18" customFormat="1" ht="25" customHeight="1" x14ac:dyDescent="0.35">
      <c r="B40" s="35">
        <v>2015</v>
      </c>
      <c r="C40" s="36" t="s">
        <v>47</v>
      </c>
      <c r="D40" s="37">
        <v>320942.93032135</v>
      </c>
      <c r="E40" s="37">
        <v>361322</v>
      </c>
      <c r="F40" s="41"/>
      <c r="G40" s="41"/>
      <c r="H40" s="41"/>
      <c r="I40" s="37">
        <v>0</v>
      </c>
      <c r="J40" s="37">
        <v>25733.567200000001</v>
      </c>
      <c r="K40" s="41"/>
      <c r="L40" s="41"/>
      <c r="M40" s="41"/>
      <c r="N40" s="41"/>
      <c r="O40" s="37">
        <v>18338</v>
      </c>
      <c r="P40" s="37">
        <v>7441.7999999999993</v>
      </c>
      <c r="Q40" s="37">
        <v>22838.84</v>
      </c>
      <c r="R40" s="37">
        <v>7982.2</v>
      </c>
      <c r="S40" s="37">
        <v>27438.03</v>
      </c>
      <c r="T40" s="37">
        <v>6042.7870000000003</v>
      </c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37">
        <v>12758.000000000004</v>
      </c>
      <c r="AU40" s="38">
        <v>16330</v>
      </c>
    </row>
    <row r="41" spans="2:47" s="18" customFormat="1" ht="25" customHeight="1" thickBot="1" x14ac:dyDescent="0.4">
      <c r="B41" s="44">
        <v>2015</v>
      </c>
      <c r="C41" s="45" t="s">
        <v>48</v>
      </c>
      <c r="D41" s="46">
        <v>319187.30999999994</v>
      </c>
      <c r="E41" s="46">
        <v>361527</v>
      </c>
      <c r="F41" s="47"/>
      <c r="G41" s="47"/>
      <c r="H41" s="47"/>
      <c r="I41" s="46">
        <v>0</v>
      </c>
      <c r="J41" s="46">
        <v>62918.902000000002</v>
      </c>
      <c r="K41" s="47"/>
      <c r="L41" s="47"/>
      <c r="M41" s="47"/>
      <c r="N41" s="47"/>
      <c r="O41" s="46">
        <v>10833</v>
      </c>
      <c r="P41" s="46">
        <v>6852</v>
      </c>
      <c r="Q41" s="46">
        <v>11277.59</v>
      </c>
      <c r="R41" s="46">
        <v>6134.1</v>
      </c>
      <c r="S41" s="46">
        <v>5322.58</v>
      </c>
      <c r="T41" s="46">
        <v>5112.75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6">
        <v>12758.000000000004</v>
      </c>
      <c r="AU41" s="49">
        <v>16119</v>
      </c>
    </row>
    <row r="42" spans="2:47" s="18" customFormat="1" ht="25" customHeight="1" thickTop="1" x14ac:dyDescent="0.35">
      <c r="B42" s="50">
        <v>2014</v>
      </c>
      <c r="C42" s="51" t="s">
        <v>49</v>
      </c>
      <c r="D42" s="52">
        <v>296223.21100000001</v>
      </c>
      <c r="E42" s="52">
        <v>342570.99999999994</v>
      </c>
      <c r="F42" s="32"/>
      <c r="G42" s="32"/>
      <c r="H42" s="32"/>
      <c r="I42" s="52">
        <v>0</v>
      </c>
      <c r="J42" s="52">
        <v>52968.670800000007</v>
      </c>
      <c r="K42" s="32"/>
      <c r="L42" s="32"/>
      <c r="M42" s="32"/>
      <c r="N42" s="32"/>
      <c r="O42" s="52">
        <v>15188</v>
      </c>
      <c r="P42" s="52">
        <v>7665.5</v>
      </c>
      <c r="Q42" s="52">
        <v>24439.15</v>
      </c>
      <c r="R42" s="52">
        <v>11290.89</v>
      </c>
      <c r="S42" s="52">
        <v>36511.700000000004</v>
      </c>
      <c r="T42" s="52">
        <v>7541.7</v>
      </c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52">
        <v>2440.2100000000205</v>
      </c>
      <c r="AU42" s="53">
        <v>16432</v>
      </c>
    </row>
    <row r="43" spans="2:47" s="43" customFormat="1" ht="25" customHeight="1" x14ac:dyDescent="0.35">
      <c r="B43" s="35">
        <v>2014</v>
      </c>
      <c r="C43" s="36" t="s">
        <v>50</v>
      </c>
      <c r="D43" s="37">
        <v>302747.217</v>
      </c>
      <c r="E43" s="37">
        <v>345122</v>
      </c>
      <c r="F43" s="41"/>
      <c r="G43" s="41"/>
      <c r="H43" s="41"/>
      <c r="I43" s="37">
        <v>0</v>
      </c>
      <c r="J43" s="37">
        <v>62683.795599999998</v>
      </c>
      <c r="K43" s="41"/>
      <c r="L43" s="41"/>
      <c r="M43" s="41"/>
      <c r="N43" s="41"/>
      <c r="O43" s="37">
        <v>13541</v>
      </c>
      <c r="P43" s="37">
        <v>7726.2000000000007</v>
      </c>
      <c r="Q43" s="37">
        <v>29271.040000000001</v>
      </c>
      <c r="R43" s="37">
        <v>7711.9999999999982</v>
      </c>
      <c r="S43" s="37">
        <v>19929</v>
      </c>
      <c r="T43" s="37">
        <v>5132.58</v>
      </c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7">
        <v>13297.460000000041</v>
      </c>
      <c r="AU43" s="38">
        <v>16509</v>
      </c>
    </row>
    <row r="44" spans="2:47" s="18" customFormat="1" ht="25" customHeight="1" x14ac:dyDescent="0.35">
      <c r="B44" s="35">
        <v>2014</v>
      </c>
      <c r="C44" s="36" t="s">
        <v>47</v>
      </c>
      <c r="D44" s="37">
        <v>316416.30350000033</v>
      </c>
      <c r="E44" s="37">
        <v>351078</v>
      </c>
      <c r="F44" s="41"/>
      <c r="G44" s="41"/>
      <c r="H44" s="41"/>
      <c r="I44" s="37">
        <v>0</v>
      </c>
      <c r="J44" s="37">
        <v>70837.801799999987</v>
      </c>
      <c r="K44" s="41"/>
      <c r="L44" s="41"/>
      <c r="M44" s="41"/>
      <c r="N44" s="41"/>
      <c r="O44" s="37">
        <v>15934</v>
      </c>
      <c r="P44" s="37">
        <v>7218.4</v>
      </c>
      <c r="Q44" s="37">
        <v>25722.799999999999</v>
      </c>
      <c r="R44" s="37">
        <v>6053.3000000000011</v>
      </c>
      <c r="S44" s="37">
        <v>18118.93</v>
      </c>
      <c r="T44" s="37">
        <v>5389.25</v>
      </c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37">
        <v>14415.789999999948</v>
      </c>
      <c r="AU44" s="38">
        <v>16292</v>
      </c>
    </row>
    <row r="45" spans="2:47" s="18" customFormat="1" ht="25" customHeight="1" thickBot="1" x14ac:dyDescent="0.4">
      <c r="B45" s="44">
        <v>2014</v>
      </c>
      <c r="C45" s="45" t="s">
        <v>48</v>
      </c>
      <c r="D45" s="46">
        <v>314480</v>
      </c>
      <c r="E45" s="46">
        <v>353488</v>
      </c>
      <c r="F45" s="47"/>
      <c r="G45" s="47"/>
      <c r="H45" s="47"/>
      <c r="I45" s="46">
        <v>0</v>
      </c>
      <c r="J45" s="46">
        <v>56731.672000000006</v>
      </c>
      <c r="K45" s="47"/>
      <c r="L45" s="47"/>
      <c r="M45" s="47"/>
      <c r="N45" s="47"/>
      <c r="O45" s="46">
        <v>14706</v>
      </c>
      <c r="P45" s="46">
        <v>5019.8</v>
      </c>
      <c r="Q45" s="46">
        <v>13054.09</v>
      </c>
      <c r="R45" s="46">
        <v>4451.1000000000004</v>
      </c>
      <c r="S45" s="46">
        <v>7246.3900000000012</v>
      </c>
      <c r="T45" s="46">
        <v>4720.2700000000004</v>
      </c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6">
        <v>6848.4799999999814</v>
      </c>
      <c r="AU45" s="49">
        <v>7093</v>
      </c>
    </row>
    <row r="46" spans="2:47" s="18" customFormat="1" ht="25" customHeight="1" thickTop="1" x14ac:dyDescent="0.35">
      <c r="B46" s="50">
        <v>2013</v>
      </c>
      <c r="C46" s="51" t="s">
        <v>49</v>
      </c>
      <c r="D46" s="52">
        <v>297625.65000000002</v>
      </c>
      <c r="E46" s="52">
        <v>353488</v>
      </c>
      <c r="F46" s="32"/>
      <c r="G46" s="32"/>
      <c r="H46" s="32"/>
      <c r="I46" s="52">
        <v>0</v>
      </c>
      <c r="J46" s="52">
        <v>46952.060000000005</v>
      </c>
      <c r="K46" s="32"/>
      <c r="L46" s="32"/>
      <c r="M46" s="32"/>
      <c r="N46" s="32"/>
      <c r="O46" s="52">
        <v>15760</v>
      </c>
      <c r="P46" s="52">
        <v>6375.9</v>
      </c>
      <c r="Q46" s="52">
        <v>18991.21</v>
      </c>
      <c r="R46" s="52">
        <v>5945.3279999999995</v>
      </c>
      <c r="S46" s="52">
        <v>33750.879999999997</v>
      </c>
      <c r="T46" s="52">
        <v>6654.84</v>
      </c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52">
        <v>248.74</v>
      </c>
      <c r="AU46" s="53">
        <v>239</v>
      </c>
    </row>
    <row r="47" spans="2:47" s="43" customFormat="1" ht="25" customHeight="1" x14ac:dyDescent="0.35">
      <c r="B47" s="35">
        <v>2013</v>
      </c>
      <c r="C47" s="36" t="s">
        <v>50</v>
      </c>
      <c r="D47" s="37">
        <v>328408.73</v>
      </c>
      <c r="E47" s="37">
        <v>356782</v>
      </c>
      <c r="F47" s="41"/>
      <c r="G47" s="41"/>
      <c r="H47" s="41"/>
      <c r="I47" s="37">
        <v>0</v>
      </c>
      <c r="J47" s="37">
        <v>27150.718999999997</v>
      </c>
      <c r="K47" s="41"/>
      <c r="L47" s="41"/>
      <c r="M47" s="41"/>
      <c r="N47" s="41"/>
      <c r="O47" s="37">
        <v>13622.5</v>
      </c>
      <c r="P47" s="37">
        <v>1729</v>
      </c>
      <c r="Q47" s="37">
        <v>15426.76</v>
      </c>
      <c r="R47" s="37">
        <v>5049.3760000000002</v>
      </c>
      <c r="S47" s="37">
        <v>16040.510000000002</v>
      </c>
      <c r="T47" s="37">
        <v>5657.89</v>
      </c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37">
        <v>0</v>
      </c>
      <c r="AU47" s="38">
        <v>0</v>
      </c>
    </row>
    <row r="48" spans="2:47" s="18" customFormat="1" ht="25" customHeight="1" x14ac:dyDescent="0.35">
      <c r="B48" s="35">
        <v>2013</v>
      </c>
      <c r="C48" s="36" t="s">
        <v>47</v>
      </c>
      <c r="D48" s="37">
        <v>318655.15600000002</v>
      </c>
      <c r="E48" s="37">
        <v>353488</v>
      </c>
      <c r="F48" s="41"/>
      <c r="G48" s="41"/>
      <c r="H48" s="41"/>
      <c r="I48" s="37">
        <v>0</v>
      </c>
      <c r="J48" s="37">
        <v>19208.107299999996</v>
      </c>
      <c r="K48" s="41"/>
      <c r="L48" s="41"/>
      <c r="M48" s="41"/>
      <c r="N48" s="41"/>
      <c r="O48" s="37">
        <v>16154</v>
      </c>
      <c r="P48" s="37">
        <v>3421.2310000000002</v>
      </c>
      <c r="Q48" s="37">
        <v>17538.04</v>
      </c>
      <c r="R48" s="37">
        <v>4540.6489999999994</v>
      </c>
      <c r="S48" s="37">
        <v>26588.18</v>
      </c>
      <c r="T48" s="37">
        <v>8516.69</v>
      </c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37">
        <v>0</v>
      </c>
      <c r="AU48" s="38">
        <v>0</v>
      </c>
    </row>
    <row r="49" spans="2:47" s="18" customFormat="1" ht="25" customHeight="1" thickBot="1" x14ac:dyDescent="0.4">
      <c r="B49" s="44">
        <v>2013</v>
      </c>
      <c r="C49" s="45" t="s">
        <v>48</v>
      </c>
      <c r="D49" s="46">
        <v>319850</v>
      </c>
      <c r="E49" s="46">
        <v>347477</v>
      </c>
      <c r="F49" s="47"/>
      <c r="G49" s="47"/>
      <c r="H49" s="47"/>
      <c r="I49" s="46">
        <v>0</v>
      </c>
      <c r="J49" s="46">
        <v>23119.449700000005</v>
      </c>
      <c r="K49" s="47"/>
      <c r="L49" s="47"/>
      <c r="M49" s="47"/>
      <c r="N49" s="47"/>
      <c r="O49" s="46">
        <v>14076</v>
      </c>
      <c r="P49" s="46">
        <v>7694.8</v>
      </c>
      <c r="Q49" s="46">
        <v>15857.419999999998</v>
      </c>
      <c r="R49" s="46">
        <v>3138.6859999999997</v>
      </c>
      <c r="S49" s="46">
        <v>24844.42</v>
      </c>
      <c r="T49" s="46">
        <v>8296.24</v>
      </c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6">
        <v>1391.3299999999872</v>
      </c>
      <c r="AU49" s="49">
        <v>278</v>
      </c>
    </row>
    <row r="50" spans="2:47" s="18" customFormat="1" ht="25" customHeight="1" thickTop="1" thickBot="1" x14ac:dyDescent="0.4">
      <c r="B50" s="50">
        <v>2012</v>
      </c>
      <c r="C50" s="51" t="s">
        <v>49</v>
      </c>
      <c r="D50" s="52">
        <v>290610</v>
      </c>
      <c r="E50" s="55">
        <v>210108.14666666664</v>
      </c>
      <c r="F50" s="32"/>
      <c r="G50" s="32"/>
      <c r="H50" s="32"/>
      <c r="I50" s="52">
        <v>0</v>
      </c>
      <c r="J50" s="52">
        <v>22966.546999999999</v>
      </c>
      <c r="K50" s="32"/>
      <c r="L50" s="32"/>
      <c r="M50" s="32"/>
      <c r="N50" s="32"/>
      <c r="O50" s="52">
        <v>15785</v>
      </c>
      <c r="P50" s="52">
        <v>7142.76</v>
      </c>
      <c r="Q50" s="52">
        <v>27681.03</v>
      </c>
      <c r="R50" s="32"/>
      <c r="S50" s="52">
        <v>33493.07</v>
      </c>
      <c r="T50" s="52">
        <v>8477.82</v>
      </c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52">
        <v>15270.220000000005</v>
      </c>
      <c r="AU50" s="53">
        <v>24394</v>
      </c>
    </row>
    <row r="51" spans="2:47" s="18" customFormat="1" ht="25" customHeight="1" x14ac:dyDescent="0.35">
      <c r="B51" s="35">
        <v>2012</v>
      </c>
      <c r="C51" s="36" t="s">
        <v>50</v>
      </c>
      <c r="D51" s="37">
        <v>307250</v>
      </c>
      <c r="E51" s="15">
        <v>219012.53733333331</v>
      </c>
      <c r="F51" s="41"/>
      <c r="G51" s="41"/>
      <c r="H51" s="41"/>
      <c r="I51" s="37">
        <v>0</v>
      </c>
      <c r="J51" s="37">
        <v>24488.451700000001</v>
      </c>
      <c r="K51" s="41"/>
      <c r="L51" s="41"/>
      <c r="M51" s="41"/>
      <c r="N51" s="41"/>
      <c r="O51" s="37">
        <v>11523</v>
      </c>
      <c r="P51" s="37">
        <v>7016.25</v>
      </c>
      <c r="Q51" s="37">
        <v>17656.72</v>
      </c>
      <c r="R51" s="41"/>
      <c r="S51" s="37">
        <v>17187.55</v>
      </c>
      <c r="T51" s="37">
        <v>6305.43</v>
      </c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37">
        <v>17153.51999999999</v>
      </c>
      <c r="AU51" s="38">
        <v>12290</v>
      </c>
    </row>
    <row r="52" spans="2:47" s="18" customFormat="1" ht="25" customHeight="1" x14ac:dyDescent="0.35">
      <c r="B52" s="35">
        <v>2012</v>
      </c>
      <c r="C52" s="36" t="s">
        <v>47</v>
      </c>
      <c r="D52" s="37">
        <v>316250</v>
      </c>
      <c r="E52" s="37">
        <v>174450.66666666666</v>
      </c>
      <c r="F52" s="41"/>
      <c r="G52" s="41"/>
      <c r="H52" s="41"/>
      <c r="I52" s="37">
        <v>0</v>
      </c>
      <c r="J52" s="37">
        <v>11800.038</v>
      </c>
      <c r="K52" s="41"/>
      <c r="L52" s="41"/>
      <c r="M52" s="41"/>
      <c r="N52" s="41"/>
      <c r="O52" s="37">
        <v>15556</v>
      </c>
      <c r="P52" s="37">
        <v>7084.02</v>
      </c>
      <c r="Q52" s="37">
        <v>21554.93</v>
      </c>
      <c r="R52" s="41"/>
      <c r="S52" s="37">
        <v>23327.170000000002</v>
      </c>
      <c r="T52" s="37">
        <v>8053.6200000000008</v>
      </c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37">
        <v>38096.670000000056</v>
      </c>
      <c r="AU52" s="38">
        <v>14852.3</v>
      </c>
    </row>
    <row r="53" spans="2:47" s="18" customFormat="1" ht="25" customHeight="1" thickBot="1" x14ac:dyDescent="0.4">
      <c r="B53" s="44">
        <v>2012</v>
      </c>
      <c r="C53" s="45" t="s">
        <v>48</v>
      </c>
      <c r="D53" s="46">
        <v>378970</v>
      </c>
      <c r="E53" s="46">
        <v>40514.594666666664</v>
      </c>
      <c r="F53" s="47"/>
      <c r="G53" s="47"/>
      <c r="H53" s="47"/>
      <c r="I53" s="46">
        <v>0</v>
      </c>
      <c r="J53" s="46">
        <v>26057.495200000005</v>
      </c>
      <c r="K53" s="47"/>
      <c r="L53" s="47"/>
      <c r="M53" s="47"/>
      <c r="N53" s="47"/>
      <c r="O53" s="46">
        <v>15611</v>
      </c>
      <c r="P53" s="46">
        <v>6224.9600000000009</v>
      </c>
      <c r="Q53" s="46">
        <v>10682.39</v>
      </c>
      <c r="R53" s="47"/>
      <c r="S53" s="46">
        <v>4830.74</v>
      </c>
      <c r="T53" s="46">
        <v>6035.89</v>
      </c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6">
        <v>83015.930000000022</v>
      </c>
      <c r="AU53" s="49">
        <v>22345.9</v>
      </c>
    </row>
    <row r="54" spans="2:47" s="18" customFormat="1" ht="25" customHeight="1" thickTop="1" x14ac:dyDescent="0.35">
      <c r="B54" s="50">
        <v>2011</v>
      </c>
      <c r="C54" s="51" t="s">
        <v>49</v>
      </c>
      <c r="D54" s="52">
        <v>384140</v>
      </c>
      <c r="E54" s="32"/>
      <c r="F54" s="32"/>
      <c r="G54" s="32"/>
      <c r="H54" s="32"/>
      <c r="I54" s="52">
        <v>0</v>
      </c>
      <c r="J54" s="52">
        <v>15282.25</v>
      </c>
      <c r="K54" s="32"/>
      <c r="L54" s="32"/>
      <c r="M54" s="32"/>
      <c r="N54" s="32"/>
      <c r="O54" s="52">
        <v>16151</v>
      </c>
      <c r="P54" s="52">
        <v>6388.84</v>
      </c>
      <c r="Q54" s="52">
        <v>25626.870000000003</v>
      </c>
      <c r="R54" s="32"/>
      <c r="S54" s="52">
        <v>35367.14</v>
      </c>
      <c r="T54" s="52">
        <v>9012.64</v>
      </c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52">
        <v>87311.819999999992</v>
      </c>
      <c r="AU54" s="53">
        <v>15972.2</v>
      </c>
    </row>
    <row r="55" spans="2:47" s="18" customFormat="1" ht="25" customHeight="1" x14ac:dyDescent="0.35">
      <c r="B55" s="35">
        <v>2011</v>
      </c>
      <c r="C55" s="36" t="s">
        <v>50</v>
      </c>
      <c r="D55" s="37">
        <v>361260</v>
      </c>
      <c r="E55" s="41"/>
      <c r="F55" s="41"/>
      <c r="G55" s="41"/>
      <c r="H55" s="41"/>
      <c r="I55" s="37">
        <v>0</v>
      </c>
      <c r="J55" s="37">
        <v>12466.741699999999</v>
      </c>
      <c r="K55" s="41"/>
      <c r="L55" s="41"/>
      <c r="M55" s="41"/>
      <c r="N55" s="41"/>
      <c r="O55" s="37">
        <v>10565</v>
      </c>
      <c r="P55" s="37">
        <v>7456.7100000000009</v>
      </c>
      <c r="Q55" s="37">
        <v>20388.135000000002</v>
      </c>
      <c r="R55" s="41"/>
      <c r="S55" s="37">
        <v>21954.65</v>
      </c>
      <c r="T55" s="37">
        <v>6916.8899999999994</v>
      </c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37">
        <v>97880.12000000001</v>
      </c>
      <c r="AU55" s="38">
        <v>4786.4000000000005</v>
      </c>
    </row>
    <row r="56" spans="2:47" s="18" customFormat="1" ht="25" customHeight="1" x14ac:dyDescent="0.35">
      <c r="B56" s="35">
        <v>2011</v>
      </c>
      <c r="C56" s="36" t="s">
        <v>47</v>
      </c>
      <c r="D56" s="37">
        <v>313690</v>
      </c>
      <c r="E56" s="41"/>
      <c r="F56" s="41"/>
      <c r="G56" s="41"/>
      <c r="H56" s="41"/>
      <c r="I56" s="37">
        <v>0</v>
      </c>
      <c r="J56" s="37">
        <v>6709.1783000000005</v>
      </c>
      <c r="K56" s="41"/>
      <c r="L56" s="41"/>
      <c r="M56" s="41"/>
      <c r="N56" s="41"/>
      <c r="O56" s="37">
        <v>16078</v>
      </c>
      <c r="P56" s="37">
        <v>8046.9100000000008</v>
      </c>
      <c r="Q56" s="37">
        <v>22169.93</v>
      </c>
      <c r="R56" s="41"/>
      <c r="S56" s="37">
        <v>7757.5400000000009</v>
      </c>
      <c r="T56" s="37">
        <v>5748.26</v>
      </c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37">
        <v>107777.48000000001</v>
      </c>
      <c r="AU56" s="38">
        <v>23106.7</v>
      </c>
    </row>
    <row r="57" spans="2:47" s="18" customFormat="1" ht="25" customHeight="1" thickBot="1" x14ac:dyDescent="0.4">
      <c r="B57" s="44">
        <v>2011</v>
      </c>
      <c r="C57" s="45" t="s">
        <v>48</v>
      </c>
      <c r="D57" s="46">
        <v>302660</v>
      </c>
      <c r="E57" s="47"/>
      <c r="F57" s="47"/>
      <c r="G57" s="47"/>
      <c r="H57" s="47"/>
      <c r="I57" s="46">
        <v>0</v>
      </c>
      <c r="J57" s="46">
        <v>23600.4064</v>
      </c>
      <c r="K57" s="47"/>
      <c r="L57" s="47"/>
      <c r="M57" s="47"/>
      <c r="N57" s="47"/>
      <c r="O57" s="46">
        <v>13369</v>
      </c>
      <c r="P57" s="46">
        <v>6721.93</v>
      </c>
      <c r="Q57" s="46">
        <v>12709.61</v>
      </c>
      <c r="R57" s="47"/>
      <c r="S57" s="46">
        <v>2246.7000000000003</v>
      </c>
      <c r="T57" s="46">
        <v>892.35</v>
      </c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6">
        <v>106264.52</v>
      </c>
      <c r="AU57" s="49">
        <v>29216.6</v>
      </c>
    </row>
    <row r="58" spans="2:47" s="18" customFormat="1" ht="25" customHeight="1" thickTop="1" x14ac:dyDescent="0.35">
      <c r="B58" s="50">
        <v>2010</v>
      </c>
      <c r="C58" s="51" t="s">
        <v>49</v>
      </c>
      <c r="D58" s="52">
        <v>306950</v>
      </c>
      <c r="E58" s="32"/>
      <c r="F58" s="32"/>
      <c r="G58" s="32"/>
      <c r="H58" s="32"/>
      <c r="I58" s="52">
        <v>0</v>
      </c>
      <c r="J58" s="52">
        <v>24679.464500000002</v>
      </c>
      <c r="K58" s="32"/>
      <c r="L58" s="32"/>
      <c r="M58" s="32"/>
      <c r="N58" s="32"/>
      <c r="O58" s="52">
        <v>13646</v>
      </c>
      <c r="P58" s="52">
        <v>7303.08</v>
      </c>
      <c r="Q58" s="52">
        <v>23191.01</v>
      </c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52">
        <v>100441.32</v>
      </c>
      <c r="AU58" s="53">
        <v>30326</v>
      </c>
    </row>
    <row r="59" spans="2:47" s="18" customFormat="1" ht="25" customHeight="1" x14ac:dyDescent="0.35">
      <c r="B59" s="35">
        <v>2010</v>
      </c>
      <c r="C59" s="36" t="s">
        <v>50</v>
      </c>
      <c r="D59" s="37">
        <v>326780.00000000006</v>
      </c>
      <c r="E59" s="41"/>
      <c r="F59" s="41"/>
      <c r="G59" s="41"/>
      <c r="H59" s="41"/>
      <c r="I59" s="37">
        <v>0</v>
      </c>
      <c r="J59" s="37">
        <v>23512.175500000001</v>
      </c>
      <c r="K59" s="41"/>
      <c r="L59" s="41"/>
      <c r="M59" s="41"/>
      <c r="N59" s="41"/>
      <c r="O59" s="37">
        <v>12518</v>
      </c>
      <c r="P59" s="37">
        <v>5962.91</v>
      </c>
      <c r="Q59" s="37">
        <v>14043.655000000001</v>
      </c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37">
        <v>88789.090000000011</v>
      </c>
      <c r="AU59" s="38">
        <v>22187</v>
      </c>
    </row>
    <row r="60" spans="2:47" s="18" customFormat="1" ht="25" customHeight="1" x14ac:dyDescent="0.35">
      <c r="B60" s="35">
        <v>2010</v>
      </c>
      <c r="C60" s="36" t="s">
        <v>47</v>
      </c>
      <c r="D60" s="37">
        <v>326780.00000000006</v>
      </c>
      <c r="E60" s="41"/>
      <c r="F60" s="41"/>
      <c r="G60" s="41"/>
      <c r="H60" s="41"/>
      <c r="I60" s="37">
        <v>0</v>
      </c>
      <c r="J60" s="37">
        <v>9829.1628000000001</v>
      </c>
      <c r="K60" s="41"/>
      <c r="L60" s="41"/>
      <c r="M60" s="41"/>
      <c r="N60" s="41"/>
      <c r="O60" s="37">
        <v>12093</v>
      </c>
      <c r="P60" s="37">
        <v>8041.4</v>
      </c>
      <c r="Q60" s="37">
        <v>13560.643099999998</v>
      </c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37">
        <v>95826.920000000013</v>
      </c>
      <c r="AU60" s="38">
        <v>19157</v>
      </c>
    </row>
    <row r="61" spans="2:47" s="18" customFormat="1" ht="25" customHeight="1" thickBot="1" x14ac:dyDescent="0.4">
      <c r="B61" s="44">
        <v>2010</v>
      </c>
      <c r="C61" s="45" t="s">
        <v>48</v>
      </c>
      <c r="D61" s="46">
        <v>306040</v>
      </c>
      <c r="E61" s="47"/>
      <c r="F61" s="47"/>
      <c r="G61" s="47"/>
      <c r="H61" s="47"/>
      <c r="I61" s="46">
        <v>0</v>
      </c>
      <c r="J61" s="46">
        <v>22293.732</v>
      </c>
      <c r="K61" s="47"/>
      <c r="L61" s="47"/>
      <c r="M61" s="47"/>
      <c r="N61" s="47"/>
      <c r="O61" s="46">
        <v>11583</v>
      </c>
      <c r="P61" s="46">
        <v>7789.7000000000007</v>
      </c>
      <c r="Q61" s="46">
        <v>12989.57951839465</v>
      </c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6">
        <v>95130.83</v>
      </c>
      <c r="AU61" s="49">
        <v>10894.08</v>
      </c>
    </row>
    <row r="62" spans="2:47" s="18" customFormat="1" ht="25" customHeight="1" thickTop="1" x14ac:dyDescent="0.35">
      <c r="B62" s="50">
        <v>2009</v>
      </c>
      <c r="C62" s="51" t="s">
        <v>49</v>
      </c>
      <c r="D62" s="52">
        <v>303850</v>
      </c>
      <c r="E62" s="32"/>
      <c r="F62" s="32"/>
      <c r="G62" s="32"/>
      <c r="H62" s="32"/>
      <c r="I62" s="52">
        <v>0</v>
      </c>
      <c r="J62" s="52">
        <v>16305.144800000002</v>
      </c>
      <c r="K62" s="32"/>
      <c r="L62" s="32"/>
      <c r="M62" s="32"/>
      <c r="N62" s="32"/>
      <c r="O62" s="52">
        <v>12596</v>
      </c>
      <c r="P62" s="52">
        <v>8844</v>
      </c>
      <c r="Q62" s="52">
        <v>15807.45</v>
      </c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52">
        <v>100444.9</v>
      </c>
      <c r="AU62" s="56"/>
    </row>
    <row r="63" spans="2:47" s="18" customFormat="1" ht="25" customHeight="1" x14ac:dyDescent="0.35">
      <c r="B63" s="35">
        <v>2009</v>
      </c>
      <c r="C63" s="36" t="s">
        <v>50</v>
      </c>
      <c r="D63" s="37">
        <v>313506</v>
      </c>
      <c r="E63" s="41"/>
      <c r="F63" s="41"/>
      <c r="G63" s="41"/>
      <c r="H63" s="41"/>
      <c r="I63" s="37">
        <v>0</v>
      </c>
      <c r="J63" s="37">
        <v>25022.600400000003</v>
      </c>
      <c r="K63" s="41"/>
      <c r="L63" s="41"/>
      <c r="M63" s="41"/>
      <c r="N63" s="41"/>
      <c r="O63" s="37">
        <v>11266</v>
      </c>
      <c r="P63" s="37">
        <v>8681.7900000000009</v>
      </c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37">
        <v>103592.69</v>
      </c>
      <c r="AU63" s="57"/>
    </row>
    <row r="64" spans="2:47" s="18" customFormat="1" ht="25" customHeight="1" x14ac:dyDescent="0.35">
      <c r="B64" s="35">
        <v>2009</v>
      </c>
      <c r="C64" s="36" t="s">
        <v>47</v>
      </c>
      <c r="D64" s="37">
        <v>308959</v>
      </c>
      <c r="E64" s="41"/>
      <c r="F64" s="41"/>
      <c r="G64" s="41"/>
      <c r="H64" s="41"/>
      <c r="I64" s="37">
        <v>0</v>
      </c>
      <c r="J64" s="37">
        <v>14618.611800000001</v>
      </c>
      <c r="K64" s="41"/>
      <c r="L64" s="41"/>
      <c r="M64" s="41"/>
      <c r="N64" s="41"/>
      <c r="O64" s="37">
        <v>18193.260000000002</v>
      </c>
      <c r="P64" s="37">
        <v>6510.88</v>
      </c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37">
        <v>91540.800000000003</v>
      </c>
      <c r="AU64" s="57"/>
    </row>
    <row r="65" spans="2:47" s="18" customFormat="1" ht="25" customHeight="1" x14ac:dyDescent="0.35">
      <c r="B65" s="58">
        <v>2009</v>
      </c>
      <c r="C65" s="59" t="s">
        <v>48</v>
      </c>
      <c r="D65" s="60">
        <v>325669.99999999994</v>
      </c>
      <c r="E65" s="61"/>
      <c r="F65" s="61"/>
      <c r="G65" s="61"/>
      <c r="H65" s="61"/>
      <c r="I65" s="60">
        <v>0</v>
      </c>
      <c r="J65" s="60">
        <v>25910.312900000004</v>
      </c>
      <c r="K65" s="61"/>
      <c r="L65" s="61"/>
      <c r="M65" s="61"/>
      <c r="N65" s="61"/>
      <c r="O65" s="60">
        <v>17736</v>
      </c>
      <c r="P65" s="60">
        <v>9161.2000000000007</v>
      </c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0">
        <v>72706</v>
      </c>
      <c r="AU65" s="62"/>
    </row>
    <row r="66" spans="2:47" ht="15.5" x14ac:dyDescent="0.35">
      <c r="B66" s="63" t="s">
        <v>51</v>
      </c>
      <c r="C66" s="63"/>
      <c r="D66" s="64"/>
      <c r="E66" s="64"/>
      <c r="F66" s="65"/>
      <c r="G66" s="65"/>
    </row>
    <row r="67" spans="2:47" ht="15.5" x14ac:dyDescent="0.35">
      <c r="B67" s="63" t="s">
        <v>52</v>
      </c>
      <c r="C67" s="68"/>
      <c r="D67" s="64"/>
      <c r="E67" s="64"/>
      <c r="F67" s="65"/>
      <c r="G67" s="65"/>
    </row>
    <row r="68" spans="2:47" ht="15.5" x14ac:dyDescent="0.35">
      <c r="B68" s="63" t="s">
        <v>53</v>
      </c>
      <c r="C68" s="68"/>
      <c r="D68" s="64"/>
      <c r="E68" s="64"/>
      <c r="F68" s="65"/>
      <c r="G68" s="65"/>
    </row>
    <row r="69" spans="2:47" ht="15.5" x14ac:dyDescent="0.35">
      <c r="B69" s="69" t="s">
        <v>54</v>
      </c>
      <c r="C69" s="64"/>
      <c r="D69" s="64"/>
      <c r="E69" s="64"/>
      <c r="F69" s="65"/>
      <c r="G69" s="65"/>
    </row>
    <row r="70" spans="2:47" ht="15.5" x14ac:dyDescent="0.35">
      <c r="B70" s="70"/>
      <c r="C70" s="69" t="s">
        <v>55</v>
      </c>
      <c r="D70" s="64"/>
      <c r="E70" s="64"/>
      <c r="F70" s="65"/>
      <c r="G70" s="65"/>
    </row>
    <row r="71" spans="2:47" ht="15.5" x14ac:dyDescent="0.35">
      <c r="B71" s="39"/>
      <c r="C71" s="69" t="s">
        <v>56</v>
      </c>
      <c r="D71" s="64"/>
      <c r="E71" s="64"/>
      <c r="F71" s="65"/>
      <c r="G71" s="65"/>
    </row>
    <row r="72" spans="2:47" ht="15.5" x14ac:dyDescent="0.35">
      <c r="B72" s="71"/>
      <c r="C72" s="63" t="s">
        <v>57</v>
      </c>
      <c r="D72" s="64"/>
      <c r="E72" s="64"/>
    </row>
    <row r="73" spans="2:47" ht="15.5" x14ac:dyDescent="0.35">
      <c r="B73" s="64"/>
      <c r="C73" s="64"/>
      <c r="D73" s="64"/>
      <c r="E73" s="64"/>
    </row>
    <row r="74" spans="2:47" ht="15.5" x14ac:dyDescent="0.35">
      <c r="B74" s="64"/>
      <c r="C74" s="64"/>
      <c r="D74" s="64"/>
      <c r="E74" s="64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F407-905E-450E-891F-7829054EA9D0}">
  <sheetPr codeName="Sheet6"/>
  <dimension ref="A1:AZ96"/>
  <sheetViews>
    <sheetView showGridLines="0" topLeftCell="AT7" workbookViewId="0">
      <selection activeCell="D2" sqref="D2"/>
    </sheetView>
  </sheetViews>
  <sheetFormatPr defaultColWidth="8.7265625" defaultRowHeight="14.5" x14ac:dyDescent="0.35"/>
  <cols>
    <col min="1" max="1" width="16.1796875" style="72" customWidth="1"/>
    <col min="2" max="2" width="15.54296875" style="105" customWidth="1"/>
    <col min="3" max="3" width="15.54296875" style="72" customWidth="1"/>
    <col min="4" max="4" width="23.1796875" style="106" customWidth="1"/>
    <col min="5" max="5" width="34" style="106" customWidth="1"/>
    <col min="6" max="8" width="15.54296875" style="106" customWidth="1"/>
    <col min="9" max="9" width="26" style="106" customWidth="1"/>
    <col min="10" max="10" width="27.54296875" style="106" customWidth="1"/>
    <col min="11" max="12" width="15.54296875" style="106" customWidth="1"/>
    <col min="13" max="13" width="19.453125" style="106" customWidth="1"/>
    <col min="14" max="14" width="38.1796875" style="106" customWidth="1"/>
    <col min="15" max="15" width="33.7265625" style="72" customWidth="1"/>
    <col min="16" max="16" width="33.54296875" style="72" customWidth="1"/>
    <col min="17" max="17" width="26.1796875" style="72" customWidth="1"/>
    <col min="18" max="18" width="18.54296875" style="72" customWidth="1"/>
    <col min="19" max="19" width="23.81640625" style="72" customWidth="1"/>
    <col min="20" max="20" width="33.81640625" style="72" customWidth="1"/>
    <col min="21" max="21" width="21.453125" style="72" customWidth="1"/>
    <col min="22" max="22" width="15.54296875" style="72" customWidth="1"/>
    <col min="23" max="23" width="17.81640625" style="72" customWidth="1"/>
    <col min="24" max="24" width="15.54296875" style="72" customWidth="1"/>
    <col min="25" max="25" width="25.54296875" style="106" customWidth="1"/>
    <col min="26" max="26" width="29.1796875" style="106" customWidth="1"/>
    <col min="27" max="31" width="15.54296875" style="106" customWidth="1"/>
    <col min="32" max="32" width="19" style="106" customWidth="1"/>
    <col min="33" max="33" width="20.7265625" style="106" customWidth="1"/>
    <col min="34" max="34" width="21.7265625" style="106" customWidth="1"/>
    <col min="35" max="37" width="15.54296875" style="106" customWidth="1"/>
    <col min="38" max="38" width="17.7265625" style="72" customWidth="1"/>
    <col min="39" max="39" width="28.26953125" style="72" customWidth="1"/>
    <col min="40" max="40" width="17.1796875" style="106" customWidth="1"/>
    <col min="41" max="41" width="30.54296875" style="106" customWidth="1"/>
    <col min="42" max="42" width="43.54296875" style="106" customWidth="1"/>
    <col min="43" max="43" width="61.81640625" style="106" customWidth="1"/>
    <col min="44" max="44" width="20.54296875" style="106" customWidth="1"/>
    <col min="45" max="45" width="30.1796875" style="106" customWidth="1"/>
    <col min="46" max="46" width="29.7265625" style="106" customWidth="1"/>
    <col min="47" max="47" width="18.54296875" style="106" customWidth="1"/>
    <col min="48" max="48" width="15.54296875" style="106" customWidth="1"/>
    <col min="49" max="49" width="45.54296875" style="106" customWidth="1"/>
    <col min="50" max="50" width="15.54296875" style="106" customWidth="1"/>
    <col min="51" max="51" width="19.453125" style="106" customWidth="1"/>
    <col min="52" max="52" width="15.54296875" style="106" customWidth="1"/>
    <col min="53" max="16384" width="8.7265625" style="72"/>
  </cols>
  <sheetData>
    <row r="1" spans="1:52" ht="22.5" customHeight="1" x14ac:dyDescent="0.55000000000000004">
      <c r="B1" s="73"/>
      <c r="C1" s="8"/>
      <c r="D1" s="8"/>
      <c r="E1" s="8"/>
      <c r="F1" s="8"/>
      <c r="G1" s="8"/>
      <c r="H1" s="8"/>
      <c r="I1" s="8"/>
      <c r="J1" s="74" t="s">
        <v>58</v>
      </c>
      <c r="K1" s="74"/>
      <c r="L1" s="74"/>
      <c r="M1" s="74"/>
      <c r="N1" s="74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74" t="s">
        <v>58</v>
      </c>
      <c r="AD1" s="8"/>
      <c r="AE1" s="8"/>
      <c r="AF1" s="8"/>
      <c r="AG1" s="75"/>
      <c r="AH1" s="75"/>
      <c r="AI1" s="75"/>
      <c r="AJ1" s="75"/>
      <c r="AK1" s="75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ht="16" customHeight="1" x14ac:dyDescent="0.55000000000000004">
      <c r="B2" s="73"/>
      <c r="C2" s="8"/>
      <c r="D2" s="8"/>
      <c r="E2" s="8"/>
      <c r="F2" s="8"/>
      <c r="G2" s="8"/>
      <c r="H2" s="8"/>
      <c r="I2" s="8"/>
      <c r="J2" s="74"/>
      <c r="K2" s="74"/>
      <c r="L2" s="74"/>
      <c r="M2" s="74"/>
      <c r="N2" s="74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75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s="76" customFormat="1" ht="61.5" customHeight="1" thickBot="1" x14ac:dyDescent="0.4">
      <c r="B3" s="526" t="s">
        <v>1</v>
      </c>
      <c r="C3" s="114" t="s">
        <v>2</v>
      </c>
      <c r="D3" s="114" t="s">
        <v>59</v>
      </c>
      <c r="E3" s="114" t="s">
        <v>4</v>
      </c>
      <c r="F3" s="114" t="s">
        <v>5</v>
      </c>
      <c r="G3" s="114" t="s">
        <v>6</v>
      </c>
      <c r="H3" s="114" t="s">
        <v>60</v>
      </c>
      <c r="I3" s="114" t="s">
        <v>9</v>
      </c>
      <c r="J3" s="114" t="s">
        <v>10</v>
      </c>
      <c r="K3" s="114" t="s">
        <v>11</v>
      </c>
      <c r="L3" s="114" t="s">
        <v>12</v>
      </c>
      <c r="M3" s="114" t="s">
        <v>13</v>
      </c>
      <c r="N3" s="114" t="s">
        <v>14</v>
      </c>
      <c r="O3" s="114" t="s">
        <v>15</v>
      </c>
      <c r="P3" s="114" t="s">
        <v>16</v>
      </c>
      <c r="Q3" s="114" t="s">
        <v>17</v>
      </c>
      <c r="R3" s="114" t="s">
        <v>18</v>
      </c>
      <c r="S3" s="114" t="s">
        <v>19</v>
      </c>
      <c r="T3" s="114" t="s">
        <v>20</v>
      </c>
      <c r="U3" s="114" t="s">
        <v>21</v>
      </c>
      <c r="V3" s="114" t="s">
        <v>22</v>
      </c>
      <c r="W3" s="114" t="s">
        <v>23</v>
      </c>
      <c r="X3" s="114" t="s">
        <v>24</v>
      </c>
      <c r="Y3" s="114" t="s">
        <v>25</v>
      </c>
      <c r="Z3" s="114" t="s">
        <v>26</v>
      </c>
      <c r="AA3" s="114" t="s">
        <v>27</v>
      </c>
      <c r="AB3" s="114" t="s">
        <v>28</v>
      </c>
      <c r="AC3" s="114" t="s">
        <v>29</v>
      </c>
      <c r="AD3" s="114" t="s">
        <v>30</v>
      </c>
      <c r="AE3" s="114" t="s">
        <v>31</v>
      </c>
      <c r="AF3" s="114" t="s">
        <v>32</v>
      </c>
      <c r="AG3" s="114" t="s">
        <v>61</v>
      </c>
      <c r="AH3" s="114" t="s">
        <v>34</v>
      </c>
      <c r="AI3" s="114" t="s">
        <v>35</v>
      </c>
      <c r="AJ3" s="114" t="s">
        <v>36</v>
      </c>
      <c r="AK3" s="114" t="s">
        <v>38</v>
      </c>
      <c r="AL3" s="114" t="s">
        <v>39</v>
      </c>
      <c r="AM3" s="114" t="s">
        <v>40</v>
      </c>
      <c r="AN3" s="114" t="s">
        <v>41</v>
      </c>
      <c r="AO3" s="114" t="s">
        <v>42</v>
      </c>
      <c r="AP3" s="114" t="s">
        <v>62</v>
      </c>
      <c r="AQ3" s="114" t="s">
        <v>63</v>
      </c>
      <c r="AR3" s="114" t="s">
        <v>64</v>
      </c>
      <c r="AS3" s="114" t="s">
        <v>46</v>
      </c>
      <c r="AT3" s="114" t="s">
        <v>65</v>
      </c>
      <c r="AU3" s="114" t="s">
        <v>66</v>
      </c>
      <c r="AV3" s="114" t="s">
        <v>67</v>
      </c>
      <c r="AW3" s="114" t="s">
        <v>68</v>
      </c>
      <c r="AX3" s="114" t="s">
        <v>69</v>
      </c>
      <c r="AY3" s="114" t="s">
        <v>37</v>
      </c>
      <c r="AZ3" s="115" t="s">
        <v>70</v>
      </c>
    </row>
    <row r="4" spans="1:52" s="77" customFormat="1" ht="25.5" customHeight="1" x14ac:dyDescent="0.25">
      <c r="B4" s="35">
        <v>2024</v>
      </c>
      <c r="C4" s="36" t="s">
        <v>47</v>
      </c>
      <c r="D4" s="15">
        <v>383094</v>
      </c>
      <c r="E4" s="15">
        <v>354888.56299999997</v>
      </c>
      <c r="F4" s="15">
        <v>276553</v>
      </c>
      <c r="G4" s="15">
        <v>126793.13</v>
      </c>
      <c r="H4" s="15">
        <v>88795.04</v>
      </c>
      <c r="I4" s="15">
        <v>20768</v>
      </c>
      <c r="J4" s="15">
        <v>1852.5060399999959</v>
      </c>
      <c r="K4" s="15">
        <v>5917</v>
      </c>
      <c r="L4" s="15">
        <v>42049.45</v>
      </c>
      <c r="M4" s="15">
        <v>24990</v>
      </c>
      <c r="N4" s="15">
        <v>13734.545</v>
      </c>
      <c r="O4" s="78"/>
      <c r="P4" s="15">
        <v>15816.04</v>
      </c>
      <c r="Q4" s="15">
        <v>17747.496491300099</v>
      </c>
      <c r="R4" s="15">
        <v>26852.48</v>
      </c>
      <c r="S4" s="15">
        <v>5837.67</v>
      </c>
      <c r="T4" s="15">
        <v>8587</v>
      </c>
      <c r="U4" s="15">
        <v>7580.6</v>
      </c>
      <c r="V4" s="15">
        <v>6543.7</v>
      </c>
      <c r="W4" s="15">
        <v>5191.54</v>
      </c>
      <c r="X4" s="15">
        <v>5548.7623000000003</v>
      </c>
      <c r="Y4" s="15">
        <v>18512.669999999998</v>
      </c>
      <c r="Z4" s="15">
        <v>6098.61</v>
      </c>
      <c r="AA4" s="15">
        <v>2199.58</v>
      </c>
      <c r="AB4" s="15">
        <v>3022.2999999999997</v>
      </c>
      <c r="AC4" s="15">
        <v>8824.5</v>
      </c>
      <c r="AD4" s="15">
        <v>15745.53</v>
      </c>
      <c r="AE4" s="15">
        <v>4638.3999999999996</v>
      </c>
      <c r="AF4" s="15">
        <v>8111.3</v>
      </c>
      <c r="AG4" s="15">
        <v>5680.83</v>
      </c>
      <c r="AH4" s="15">
        <v>5348.82</v>
      </c>
      <c r="AI4" s="15">
        <v>3518.36</v>
      </c>
      <c r="AJ4" s="15">
        <v>22460.89</v>
      </c>
      <c r="AK4" s="15">
        <v>8478.6299999999974</v>
      </c>
      <c r="AL4" s="15">
        <v>3661.84</v>
      </c>
      <c r="AM4" s="15">
        <v>3596.752</v>
      </c>
      <c r="AN4" s="15">
        <v>6976.06</v>
      </c>
      <c r="AO4" s="15">
        <v>5398.2359999999999</v>
      </c>
      <c r="AP4" s="15">
        <v>4085.3589999999999</v>
      </c>
      <c r="AQ4" s="15">
        <v>4741</v>
      </c>
      <c r="AR4" s="15">
        <v>15792.958000000001</v>
      </c>
      <c r="AS4" s="79"/>
      <c r="AT4" s="79"/>
      <c r="AU4" s="79"/>
      <c r="AV4" s="15">
        <v>0</v>
      </c>
      <c r="AW4" s="15">
        <v>11426.195091200008</v>
      </c>
      <c r="AX4" s="15">
        <v>1881.1595</v>
      </c>
      <c r="AY4" s="15">
        <v>4422.0600000000004</v>
      </c>
      <c r="AZ4" s="523">
        <v>1613762.5624225</v>
      </c>
    </row>
    <row r="5" spans="1:52" s="77" customFormat="1" ht="25.5" customHeight="1" thickBot="1" x14ac:dyDescent="0.3">
      <c r="A5" s="80"/>
      <c r="B5" s="520">
        <v>2024</v>
      </c>
      <c r="C5" s="81" t="s">
        <v>48</v>
      </c>
      <c r="D5" s="82">
        <v>381229.00000000006</v>
      </c>
      <c r="E5" s="82">
        <v>370732.37500000006</v>
      </c>
      <c r="F5" s="82">
        <v>268107.94500000001</v>
      </c>
      <c r="G5" s="82">
        <v>193153</v>
      </c>
      <c r="H5" s="82">
        <v>4603.63</v>
      </c>
      <c r="I5" s="82">
        <v>31100.539000000001</v>
      </c>
      <c r="J5" s="82">
        <v>3671.1390000000001</v>
      </c>
      <c r="K5" s="82">
        <v>2426.4</v>
      </c>
      <c r="L5" s="82">
        <v>43962.19</v>
      </c>
      <c r="M5" s="82">
        <v>31316.400000000001</v>
      </c>
      <c r="N5" s="82">
        <v>12533.805</v>
      </c>
      <c r="O5" s="83"/>
      <c r="P5" s="82">
        <v>13233.08</v>
      </c>
      <c r="Q5" s="82">
        <v>18865.821598699898</v>
      </c>
      <c r="R5" s="82">
        <v>24506.55</v>
      </c>
      <c r="S5" s="82">
        <v>4708.92</v>
      </c>
      <c r="T5" s="82">
        <v>9603</v>
      </c>
      <c r="U5" s="82">
        <v>3615.7</v>
      </c>
      <c r="V5" s="82">
        <v>6168</v>
      </c>
      <c r="W5" s="82">
        <v>4687.6799999999903</v>
      </c>
      <c r="X5" s="82">
        <v>4181.0275000000001</v>
      </c>
      <c r="Y5" s="82">
        <v>19353.95</v>
      </c>
      <c r="Z5" s="82">
        <v>6398.1100800000004</v>
      </c>
      <c r="AA5" s="82">
        <v>2518.17</v>
      </c>
      <c r="AB5" s="82">
        <v>3431.1</v>
      </c>
      <c r="AC5" s="82">
        <v>8741.2000000000007</v>
      </c>
      <c r="AD5" s="82">
        <v>7121.41</v>
      </c>
      <c r="AE5" s="82">
        <v>4978.8999999999996</v>
      </c>
      <c r="AF5" s="82">
        <v>9030.5</v>
      </c>
      <c r="AG5" s="82">
        <v>5054.7299999999996</v>
      </c>
      <c r="AH5" s="82">
        <v>10970.44</v>
      </c>
      <c r="AI5" s="82">
        <v>3772</v>
      </c>
      <c r="AJ5" s="82">
        <v>23424.06</v>
      </c>
      <c r="AK5" s="82">
        <v>2609.31</v>
      </c>
      <c r="AL5" s="82">
        <v>4364.1809999999996</v>
      </c>
      <c r="AM5" s="82">
        <v>3954.75</v>
      </c>
      <c r="AN5" s="82">
        <v>6503.01</v>
      </c>
      <c r="AO5" s="47"/>
      <c r="AP5" s="82">
        <v>4315.4769999999999</v>
      </c>
      <c r="AQ5" s="82">
        <v>5165.5</v>
      </c>
      <c r="AR5" s="82">
        <v>15331.144299999991</v>
      </c>
      <c r="AS5" s="84"/>
      <c r="AT5" s="84"/>
      <c r="AU5" s="84"/>
      <c r="AV5" s="82">
        <v>0</v>
      </c>
      <c r="AW5" s="82">
        <v>10655.289609549991</v>
      </c>
      <c r="AX5" s="82">
        <v>1828.9081000000001</v>
      </c>
      <c r="AY5" s="82">
        <v>564.04000000000201</v>
      </c>
      <c r="AZ5" s="524">
        <v>1592492.3821882496</v>
      </c>
    </row>
    <row r="6" spans="1:52" s="85" customFormat="1" ht="24.75" customHeight="1" thickTop="1" thickBot="1" x14ac:dyDescent="0.3">
      <c r="B6" s="521">
        <v>2023</v>
      </c>
      <c r="C6" s="86" t="s">
        <v>49</v>
      </c>
      <c r="D6" s="87">
        <v>368632</v>
      </c>
      <c r="E6" s="87">
        <v>356858.78174999967</v>
      </c>
      <c r="F6" s="87">
        <v>281780</v>
      </c>
      <c r="G6" s="87">
        <v>159058.95000000001</v>
      </c>
      <c r="H6" s="87">
        <v>31128.41</v>
      </c>
      <c r="I6" s="87">
        <v>6472.8858</v>
      </c>
      <c r="J6" s="87">
        <v>1660.9870000000001</v>
      </c>
      <c r="K6" s="87">
        <v>1071.8</v>
      </c>
      <c r="L6" s="87">
        <v>25665.09</v>
      </c>
      <c r="M6" s="87">
        <v>20957.699999999997</v>
      </c>
      <c r="N6" s="87">
        <v>14223.781000000001</v>
      </c>
      <c r="O6" s="88">
        <v>0</v>
      </c>
      <c r="P6" s="87">
        <v>17982.240000000002</v>
      </c>
      <c r="Q6" s="87">
        <v>19607.789639100101</v>
      </c>
      <c r="R6" s="87">
        <v>26774.84</v>
      </c>
      <c r="S6" s="87">
        <v>5048.0600000000004</v>
      </c>
      <c r="T6" s="87">
        <v>9772</v>
      </c>
      <c r="U6" s="87">
        <v>8109.7</v>
      </c>
      <c r="V6" s="87">
        <v>8130.2</v>
      </c>
      <c r="W6" s="87">
        <v>10162.4</v>
      </c>
      <c r="X6" s="87">
        <v>5544.8860000000004</v>
      </c>
      <c r="Y6" s="87">
        <v>16891.021755999998</v>
      </c>
      <c r="Z6" s="87">
        <v>7088.7610000000004</v>
      </c>
      <c r="AA6" s="87">
        <v>4535.42</v>
      </c>
      <c r="AB6" s="87">
        <v>4169.5069999999996</v>
      </c>
      <c r="AC6" s="87">
        <v>7354.7</v>
      </c>
      <c r="AD6" s="87">
        <v>17654.669999999998</v>
      </c>
      <c r="AE6" s="87">
        <v>6277.4</v>
      </c>
      <c r="AF6" s="87">
        <v>11180.8</v>
      </c>
      <c r="AG6" s="87">
        <v>6302.08</v>
      </c>
      <c r="AH6" s="87">
        <v>14118.08</v>
      </c>
      <c r="AI6" s="87">
        <v>6852.27</v>
      </c>
      <c r="AJ6" s="87">
        <v>24336.81</v>
      </c>
      <c r="AK6" s="87">
        <v>7313.46</v>
      </c>
      <c r="AL6" s="87">
        <v>4492.4920000000002</v>
      </c>
      <c r="AM6" s="87">
        <v>4047.2</v>
      </c>
      <c r="AN6" s="87">
        <v>6461.3180000000002</v>
      </c>
      <c r="AO6" s="32"/>
      <c r="AP6" s="87">
        <v>4353.5029999999997</v>
      </c>
      <c r="AQ6" s="87">
        <v>5268.2</v>
      </c>
      <c r="AR6" s="87">
        <v>15426.342900000005</v>
      </c>
      <c r="AS6" s="89"/>
      <c r="AT6" s="89"/>
      <c r="AU6" s="89"/>
      <c r="AV6" s="87">
        <v>0</v>
      </c>
      <c r="AW6" s="87">
        <v>8706.9259999999995</v>
      </c>
      <c r="AX6" s="87">
        <v>1894.1360000000002</v>
      </c>
      <c r="AY6" s="39"/>
      <c r="AZ6" s="525">
        <v>1563367.5988450993</v>
      </c>
    </row>
    <row r="7" spans="1:52" s="85" customFormat="1" ht="24.75" customHeight="1" thickTop="1" thickBot="1" x14ac:dyDescent="0.3">
      <c r="B7" s="35">
        <v>2023</v>
      </c>
      <c r="C7" s="36" t="s">
        <v>50</v>
      </c>
      <c r="D7" s="37">
        <v>441216.717</v>
      </c>
      <c r="E7" s="37">
        <v>386810.00000000006</v>
      </c>
      <c r="F7" s="37">
        <v>299408</v>
      </c>
      <c r="G7" s="37">
        <v>112986.25</v>
      </c>
      <c r="H7" s="37">
        <v>14413.067900000007</v>
      </c>
      <c r="I7" s="37">
        <v>16552.8963</v>
      </c>
      <c r="J7" s="37">
        <v>2067.8881600000022</v>
      </c>
      <c r="K7" s="37">
        <v>849.5</v>
      </c>
      <c r="L7" s="37">
        <v>39368.080000000002</v>
      </c>
      <c r="M7" s="37">
        <v>3048.4</v>
      </c>
      <c r="N7" s="37">
        <v>11345.404</v>
      </c>
      <c r="O7" s="37">
        <v>1101.8915400000001</v>
      </c>
      <c r="P7" s="37">
        <v>1051.82</v>
      </c>
      <c r="Q7" s="37">
        <v>15734.743210899902</v>
      </c>
      <c r="R7" s="37">
        <v>19826.389999999996</v>
      </c>
      <c r="S7" s="37">
        <v>5622.29</v>
      </c>
      <c r="T7" s="37">
        <v>6381</v>
      </c>
      <c r="U7" s="37">
        <v>5731.8</v>
      </c>
      <c r="V7" s="37">
        <v>5200.7</v>
      </c>
      <c r="W7" s="37">
        <v>6510.6800000000085</v>
      </c>
      <c r="X7" s="37">
        <v>3705.1690000000035</v>
      </c>
      <c r="Y7" s="37">
        <v>18098.569999999992</v>
      </c>
      <c r="Z7" s="37">
        <v>5027.8904399999974</v>
      </c>
      <c r="AA7" s="37">
        <v>1260.6300000000001</v>
      </c>
      <c r="AB7" s="37">
        <v>3290.2</v>
      </c>
      <c r="AC7" s="37">
        <v>5308.9</v>
      </c>
      <c r="AD7" s="37">
        <v>12887.7</v>
      </c>
      <c r="AE7" s="37">
        <v>4585.7</v>
      </c>
      <c r="AF7" s="37">
        <v>8838.2000000000007</v>
      </c>
      <c r="AG7" s="37">
        <v>5912.14</v>
      </c>
      <c r="AH7" s="37">
        <v>10323.15</v>
      </c>
      <c r="AI7" s="37">
        <v>4331.26</v>
      </c>
      <c r="AJ7" s="37">
        <v>24869.3</v>
      </c>
      <c r="AK7" s="37">
        <v>5654.269479999999</v>
      </c>
      <c r="AL7" s="37">
        <v>3940.3519999999999</v>
      </c>
      <c r="AM7" s="37">
        <v>3806.3440000000001</v>
      </c>
      <c r="AN7" s="37">
        <v>5158.0290000000005</v>
      </c>
      <c r="AO7" s="41"/>
      <c r="AP7" s="37">
        <v>4258.3059999999996</v>
      </c>
      <c r="AQ7" s="37">
        <v>5087.3</v>
      </c>
      <c r="AR7" s="37">
        <v>15505.3619</v>
      </c>
      <c r="AS7" s="90"/>
      <c r="AT7" s="90"/>
      <c r="AU7" s="90"/>
      <c r="AV7" s="37">
        <v>0.44</v>
      </c>
      <c r="AW7" s="37">
        <v>12277.35734300002</v>
      </c>
      <c r="AX7" s="37">
        <v>1877.7348</v>
      </c>
      <c r="AY7" s="39"/>
      <c r="AZ7" s="525">
        <v>1561231.8220738997</v>
      </c>
    </row>
    <row r="8" spans="1:52" s="85" customFormat="1" ht="24.75" customHeight="1" thickTop="1" thickBot="1" x14ac:dyDescent="0.3">
      <c r="B8" s="35">
        <v>2023</v>
      </c>
      <c r="C8" s="36" t="s">
        <v>47</v>
      </c>
      <c r="D8" s="37">
        <v>374901.88</v>
      </c>
      <c r="E8" s="37">
        <v>338037.2099999995</v>
      </c>
      <c r="F8" s="37">
        <v>261735</v>
      </c>
      <c r="G8" s="37">
        <v>131791.15</v>
      </c>
      <c r="H8" s="37">
        <v>14035.928700000002</v>
      </c>
      <c r="I8" s="37">
        <v>14373.654</v>
      </c>
      <c r="J8" s="37">
        <v>3269.7750000000001</v>
      </c>
      <c r="K8" s="37">
        <v>108.7</v>
      </c>
      <c r="L8" s="37">
        <v>35822.589999999997</v>
      </c>
      <c r="M8" s="41"/>
      <c r="N8" s="37">
        <v>11321.418</v>
      </c>
      <c r="O8" s="37">
        <v>2673.0880000000002</v>
      </c>
      <c r="P8" s="37">
        <v>18310.88</v>
      </c>
      <c r="Q8" s="37">
        <v>17783.853968000003</v>
      </c>
      <c r="R8" s="37">
        <v>34641.22</v>
      </c>
      <c r="S8" s="37">
        <v>7422.27</v>
      </c>
      <c r="T8" s="37">
        <v>9860</v>
      </c>
      <c r="U8" s="37">
        <v>4233.2</v>
      </c>
      <c r="V8" s="37">
        <v>7538.2</v>
      </c>
      <c r="W8" s="37">
        <v>8640</v>
      </c>
      <c r="X8" s="37">
        <v>5531.654399999994</v>
      </c>
      <c r="Y8" s="37">
        <v>21121.079999999987</v>
      </c>
      <c r="Z8" s="37">
        <v>6754.1724000000058</v>
      </c>
      <c r="AA8" s="37">
        <v>3050.24</v>
      </c>
      <c r="AB8" s="37">
        <v>4164.8999999999996</v>
      </c>
      <c r="AC8" s="37">
        <v>6186.4</v>
      </c>
      <c r="AD8" s="37">
        <v>8905.82</v>
      </c>
      <c r="AE8" s="37">
        <v>5163.2</v>
      </c>
      <c r="AF8" s="37">
        <v>11120.2</v>
      </c>
      <c r="AG8" s="37">
        <v>4513.07</v>
      </c>
      <c r="AH8" s="37">
        <v>12834.18</v>
      </c>
      <c r="AI8" s="37">
        <v>5085.24</v>
      </c>
      <c r="AJ8" s="37">
        <v>18980.099999999999</v>
      </c>
      <c r="AK8" s="37">
        <v>5496.27</v>
      </c>
      <c r="AL8" s="37">
        <v>3470.0050000000001</v>
      </c>
      <c r="AM8" s="37">
        <v>3822.056</v>
      </c>
      <c r="AN8" s="37">
        <v>7975.6139999999996</v>
      </c>
      <c r="AO8" s="41"/>
      <c r="AP8" s="37">
        <v>3827.2660000000001</v>
      </c>
      <c r="AQ8" s="37">
        <v>5170.3999999999996</v>
      </c>
      <c r="AR8" s="37">
        <v>15258.82</v>
      </c>
      <c r="AS8" s="90"/>
      <c r="AT8" s="90"/>
      <c r="AU8" s="90"/>
      <c r="AV8" s="37">
        <v>0.70299999999999996</v>
      </c>
      <c r="AW8" s="37">
        <v>5748.902</v>
      </c>
      <c r="AX8" s="37">
        <v>1967.3820000000001</v>
      </c>
      <c r="AY8" s="37">
        <v>6407.28</v>
      </c>
      <c r="AZ8" s="525">
        <v>1469054.9724679994</v>
      </c>
    </row>
    <row r="9" spans="1:52" s="77" customFormat="1" ht="25.5" customHeight="1" thickTop="1" thickBot="1" x14ac:dyDescent="0.3">
      <c r="B9" s="520">
        <v>2023</v>
      </c>
      <c r="C9" s="81" t="s">
        <v>48</v>
      </c>
      <c r="D9" s="82">
        <v>470133.36874938</v>
      </c>
      <c r="E9" s="82">
        <v>410400.73599999998</v>
      </c>
      <c r="F9" s="82">
        <v>271866</v>
      </c>
      <c r="G9" s="91"/>
      <c r="H9" s="82">
        <v>4789.7879000000003</v>
      </c>
      <c r="I9" s="82">
        <v>18332.8007</v>
      </c>
      <c r="J9" s="82">
        <v>2642.9761800000001</v>
      </c>
      <c r="K9" s="82">
        <v>2151.1</v>
      </c>
      <c r="L9" s="82">
        <v>39930.17</v>
      </c>
      <c r="M9" s="91"/>
      <c r="N9" s="82">
        <v>10341.111999999999</v>
      </c>
      <c r="O9" s="82">
        <v>3138.181</v>
      </c>
      <c r="P9" s="82">
        <v>11687.96</v>
      </c>
      <c r="Q9" s="82">
        <v>6561.1761819999983</v>
      </c>
      <c r="R9" s="82">
        <v>24128.280000000006</v>
      </c>
      <c r="S9" s="82">
        <v>4819.25</v>
      </c>
      <c r="T9" s="82">
        <v>8209</v>
      </c>
      <c r="U9" s="82">
        <v>1066.4000000000001</v>
      </c>
      <c r="V9" s="82">
        <v>4673.1000000000004</v>
      </c>
      <c r="W9" s="82">
        <v>4897.8999999999996</v>
      </c>
      <c r="X9" s="82">
        <v>4357.9850000000033</v>
      </c>
      <c r="Y9" s="82">
        <v>14162.43</v>
      </c>
      <c r="Z9" s="82">
        <v>4186.2127200000014</v>
      </c>
      <c r="AA9" s="82">
        <v>2436.14</v>
      </c>
      <c r="AB9" s="82">
        <v>3202.7</v>
      </c>
      <c r="AC9" s="82">
        <v>4963.1000000000004</v>
      </c>
      <c r="AD9" s="82">
        <v>1757.77</v>
      </c>
      <c r="AE9" s="82">
        <v>4320.6000000000004</v>
      </c>
      <c r="AF9" s="82">
        <v>6883.1</v>
      </c>
      <c r="AG9" s="82">
        <v>5079.1000000000004</v>
      </c>
      <c r="AH9" s="82">
        <v>10105.379999999999</v>
      </c>
      <c r="AI9" s="82">
        <v>3936.02</v>
      </c>
      <c r="AJ9" s="82">
        <v>23424.06</v>
      </c>
      <c r="AK9" s="91"/>
      <c r="AL9" s="82">
        <v>4107.3370000000004</v>
      </c>
      <c r="AM9" s="82">
        <v>4128.2960000000003</v>
      </c>
      <c r="AN9" s="82">
        <v>7287.86</v>
      </c>
      <c r="AO9" s="47"/>
      <c r="AP9" s="82">
        <v>4364.1049999999996</v>
      </c>
      <c r="AQ9" s="82">
        <v>5278.5</v>
      </c>
      <c r="AR9" s="82">
        <v>17787.630700000002</v>
      </c>
      <c r="AS9" s="84"/>
      <c r="AT9" s="84"/>
      <c r="AU9" s="84"/>
      <c r="AV9" s="82"/>
      <c r="AW9" s="82">
        <v>6915.1639999999998</v>
      </c>
      <c r="AX9" s="82">
        <v>1837.2466999999997</v>
      </c>
      <c r="AY9" s="82">
        <v>3393.4799999999996</v>
      </c>
      <c r="AZ9" s="525">
        <v>1443683.5158313806</v>
      </c>
    </row>
    <row r="10" spans="1:52" s="85" customFormat="1" ht="27.75" customHeight="1" thickTop="1" thickBot="1" x14ac:dyDescent="0.3">
      <c r="B10" s="23">
        <v>2022</v>
      </c>
      <c r="C10" s="24" t="s">
        <v>49</v>
      </c>
      <c r="D10" s="25">
        <v>383972.31699999992</v>
      </c>
      <c r="E10" s="92">
        <v>371219.57199999999</v>
      </c>
      <c r="F10" s="25">
        <v>263328</v>
      </c>
      <c r="G10" s="93"/>
      <c r="H10" s="25">
        <v>14794.253799999999</v>
      </c>
      <c r="I10" s="25">
        <v>16791.962600000003</v>
      </c>
      <c r="J10" s="92">
        <v>1286.19</v>
      </c>
      <c r="K10" s="92">
        <v>6402.9</v>
      </c>
      <c r="L10" s="25">
        <v>37040.86</v>
      </c>
      <c r="M10" s="93"/>
      <c r="N10" s="92">
        <v>16288.224</v>
      </c>
      <c r="O10" s="92">
        <v>2887.12</v>
      </c>
      <c r="P10" s="92">
        <v>21141</v>
      </c>
      <c r="Q10" s="92">
        <v>18525.838</v>
      </c>
      <c r="R10" s="92">
        <v>35472.773999999998</v>
      </c>
      <c r="S10" s="92">
        <v>5973.7</v>
      </c>
      <c r="T10" s="92">
        <v>9558</v>
      </c>
      <c r="U10" s="92">
        <v>4648.3</v>
      </c>
      <c r="V10" s="92">
        <v>9652.1</v>
      </c>
      <c r="W10" s="92">
        <v>11285.22</v>
      </c>
      <c r="X10" s="92">
        <v>5308.6009999999997</v>
      </c>
      <c r="Y10" s="92">
        <v>19961</v>
      </c>
      <c r="Z10" s="92">
        <v>5806</v>
      </c>
      <c r="AA10" s="92">
        <v>5204.6000000000004</v>
      </c>
      <c r="AB10" s="92">
        <v>4208.6000000000004</v>
      </c>
      <c r="AC10" s="92">
        <v>7026.8</v>
      </c>
      <c r="AD10" s="92">
        <v>9455.09</v>
      </c>
      <c r="AE10" s="92">
        <v>5625.5</v>
      </c>
      <c r="AF10" s="92">
        <v>11240.3</v>
      </c>
      <c r="AG10" s="25">
        <v>6572.97</v>
      </c>
      <c r="AH10" s="25">
        <v>12252.31</v>
      </c>
      <c r="AI10" s="25">
        <v>7975.88</v>
      </c>
      <c r="AJ10" s="25">
        <v>21453.45</v>
      </c>
      <c r="AK10" s="93"/>
      <c r="AL10" s="92">
        <v>4401.0479999999998</v>
      </c>
      <c r="AM10" s="92">
        <v>4109</v>
      </c>
      <c r="AN10" s="92">
        <v>6770.86</v>
      </c>
      <c r="AO10" s="32"/>
      <c r="AP10" s="92">
        <v>3630.0569999999998</v>
      </c>
      <c r="AQ10" s="92">
        <v>4585.3999999999996</v>
      </c>
      <c r="AR10" s="92">
        <v>17211.160499999991</v>
      </c>
      <c r="AS10" s="92">
        <v>1544.17</v>
      </c>
      <c r="AT10" s="94"/>
      <c r="AU10" s="94"/>
      <c r="AV10" s="92"/>
      <c r="AW10" s="92">
        <v>5311.35</v>
      </c>
      <c r="AX10" s="92">
        <v>1885.1761000000001</v>
      </c>
      <c r="AY10" s="92">
        <v>7690.34</v>
      </c>
      <c r="AZ10" s="525">
        <v>1409497.9940000004</v>
      </c>
    </row>
    <row r="11" spans="1:52" s="95" customFormat="1" ht="25" customHeight="1" thickTop="1" thickBot="1" x14ac:dyDescent="0.4">
      <c r="B11" s="35">
        <v>2022</v>
      </c>
      <c r="C11" s="36" t="s">
        <v>50</v>
      </c>
      <c r="D11" s="37">
        <v>444613.99999999994</v>
      </c>
      <c r="E11" s="37">
        <v>365342.38299999991</v>
      </c>
      <c r="F11" s="37">
        <v>227354</v>
      </c>
      <c r="G11" s="41"/>
      <c r="H11" s="37">
        <v>8737</v>
      </c>
      <c r="I11" s="37">
        <v>41282.645299999996</v>
      </c>
      <c r="J11" s="37">
        <v>1716.433</v>
      </c>
      <c r="K11" s="37">
        <v>7454.3</v>
      </c>
      <c r="L11" s="37">
        <v>44532.15</v>
      </c>
      <c r="M11" s="41"/>
      <c r="N11" s="37">
        <v>13867.531999999999</v>
      </c>
      <c r="O11" s="37">
        <v>2343.2139999999999</v>
      </c>
      <c r="P11" s="37">
        <v>13259.43</v>
      </c>
      <c r="Q11" s="37">
        <v>10287</v>
      </c>
      <c r="R11" s="37">
        <v>16459.87</v>
      </c>
      <c r="S11" s="37">
        <v>4775.07</v>
      </c>
      <c r="T11" s="37">
        <v>8918</v>
      </c>
      <c r="U11" s="37">
        <v>7927.5</v>
      </c>
      <c r="V11" s="37">
        <v>4746</v>
      </c>
      <c r="W11" s="37">
        <v>6822.97</v>
      </c>
      <c r="X11" s="37">
        <v>3953.6047000000017</v>
      </c>
      <c r="Y11" s="37">
        <v>10107.18</v>
      </c>
      <c r="Z11" s="37">
        <v>3748</v>
      </c>
      <c r="AA11" s="37">
        <v>1364.6</v>
      </c>
      <c r="AB11" s="37">
        <v>3343</v>
      </c>
      <c r="AC11" s="37">
        <v>4199.8</v>
      </c>
      <c r="AD11" s="37">
        <v>10258.299999999999</v>
      </c>
      <c r="AE11" s="37">
        <v>4262</v>
      </c>
      <c r="AF11" s="37">
        <v>5513.4</v>
      </c>
      <c r="AG11" s="37">
        <v>5358</v>
      </c>
      <c r="AH11" s="37">
        <v>9826.33</v>
      </c>
      <c r="AI11" s="37">
        <v>4772.1000000000004</v>
      </c>
      <c r="AJ11" s="37">
        <v>17867.169999999998</v>
      </c>
      <c r="AK11" s="41"/>
      <c r="AL11" s="37">
        <v>3742.4920000000002</v>
      </c>
      <c r="AM11" s="37">
        <v>3714.55</v>
      </c>
      <c r="AN11" s="37">
        <v>7997.32</v>
      </c>
      <c r="AO11" s="41"/>
      <c r="AP11" s="37">
        <v>3504.9169999999999</v>
      </c>
      <c r="AQ11" s="37">
        <v>4271.3</v>
      </c>
      <c r="AR11" s="37">
        <v>21897</v>
      </c>
      <c r="AS11" s="37">
        <v>3540</v>
      </c>
      <c r="AT11" s="90"/>
      <c r="AU11" s="90"/>
      <c r="AV11" s="82"/>
      <c r="AW11" s="37">
        <v>8923.5499999999993</v>
      </c>
      <c r="AX11" s="37">
        <v>1674.5880999999999</v>
      </c>
      <c r="AY11" s="37">
        <v>5050</v>
      </c>
      <c r="AZ11" s="525">
        <v>1379328.6991000001</v>
      </c>
    </row>
    <row r="12" spans="1:52" s="85" customFormat="1" ht="24.75" customHeight="1" thickTop="1" thickBot="1" x14ac:dyDescent="0.3">
      <c r="B12" s="35">
        <v>2022</v>
      </c>
      <c r="C12" s="36" t="s">
        <v>47</v>
      </c>
      <c r="D12" s="37">
        <v>363900</v>
      </c>
      <c r="E12" s="37">
        <v>354373.04</v>
      </c>
      <c r="F12" s="37">
        <v>273764</v>
      </c>
      <c r="G12" s="41"/>
      <c r="H12" s="37">
        <v>8128.7815000000001</v>
      </c>
      <c r="I12" s="37">
        <v>49199.5023</v>
      </c>
      <c r="J12" s="37">
        <v>0</v>
      </c>
      <c r="K12" s="37">
        <v>11440</v>
      </c>
      <c r="L12" s="37">
        <v>42808.5</v>
      </c>
      <c r="M12" s="41"/>
      <c r="N12" s="37">
        <v>14105.998</v>
      </c>
      <c r="O12" s="37">
        <v>1293.501</v>
      </c>
      <c r="P12" s="37">
        <v>16011.83</v>
      </c>
      <c r="Q12" s="37">
        <v>14691.9</v>
      </c>
      <c r="R12" s="37">
        <v>20727.63</v>
      </c>
      <c r="S12" s="37">
        <v>6173.01</v>
      </c>
      <c r="T12" s="37">
        <v>8897</v>
      </c>
      <c r="U12" s="37">
        <v>2271</v>
      </c>
      <c r="V12" s="37">
        <v>6026.5</v>
      </c>
      <c r="W12" s="37">
        <v>6190.76</v>
      </c>
      <c r="X12" s="37">
        <v>4887.3180000000002</v>
      </c>
      <c r="Y12" s="37">
        <v>15267.2</v>
      </c>
      <c r="Z12" s="37">
        <v>3834.7289999999998</v>
      </c>
      <c r="AA12" s="37">
        <v>2379.2800000000002</v>
      </c>
      <c r="AB12" s="37">
        <v>3244.4</v>
      </c>
      <c r="AC12" s="37">
        <v>6383.6</v>
      </c>
      <c r="AD12" s="37">
        <v>5126.37</v>
      </c>
      <c r="AE12" s="37">
        <v>4250.8999999999996</v>
      </c>
      <c r="AF12" s="37">
        <v>7793.7</v>
      </c>
      <c r="AG12" s="37">
        <v>5175.6499999999996</v>
      </c>
      <c r="AH12" s="37">
        <v>8746.67</v>
      </c>
      <c r="AI12" s="37">
        <v>4633.8999999999996</v>
      </c>
      <c r="AJ12" s="37">
        <v>14634.773999999999</v>
      </c>
      <c r="AK12" s="41"/>
      <c r="AL12" s="37">
        <v>3909.9639999999999</v>
      </c>
      <c r="AM12" s="37">
        <v>3764.85</v>
      </c>
      <c r="AN12" s="37">
        <v>8771.08</v>
      </c>
      <c r="AO12" s="41"/>
      <c r="AP12" s="37">
        <v>4147.8549999999996</v>
      </c>
      <c r="AQ12" s="37">
        <v>5220.3</v>
      </c>
      <c r="AR12" s="37">
        <v>15453.300000000045</v>
      </c>
      <c r="AS12" s="37">
        <v>4247.17</v>
      </c>
      <c r="AT12" s="90"/>
      <c r="AU12" s="90"/>
      <c r="AV12" s="92"/>
      <c r="AW12" s="37">
        <v>5129.1499999999996</v>
      </c>
      <c r="AX12" s="37">
        <v>1717.1369000000002</v>
      </c>
      <c r="AY12" s="37">
        <v>5289.12</v>
      </c>
      <c r="AZ12" s="525">
        <v>1344011.3696999997</v>
      </c>
    </row>
    <row r="13" spans="1:52" s="95" customFormat="1" ht="25" customHeight="1" thickTop="1" thickBot="1" x14ac:dyDescent="0.4">
      <c r="B13" s="44">
        <v>2022</v>
      </c>
      <c r="C13" s="45" t="s">
        <v>48</v>
      </c>
      <c r="D13" s="46">
        <v>395201</v>
      </c>
      <c r="E13" s="46">
        <v>407960.51299999998</v>
      </c>
      <c r="F13" s="46">
        <v>282970</v>
      </c>
      <c r="G13" s="47"/>
      <c r="H13" s="46">
        <v>1702.1829999999998</v>
      </c>
      <c r="I13" s="46">
        <v>52368.608</v>
      </c>
      <c r="J13" s="46">
        <v>0</v>
      </c>
      <c r="K13" s="46">
        <v>10404.6</v>
      </c>
      <c r="L13" s="46">
        <v>40425.949999999997</v>
      </c>
      <c r="M13" s="47"/>
      <c r="N13" s="46">
        <v>10763.258</v>
      </c>
      <c r="O13" s="46">
        <v>3034.982</v>
      </c>
      <c r="P13" s="46">
        <v>9721.14</v>
      </c>
      <c r="Q13" s="46">
        <v>6432.424</v>
      </c>
      <c r="R13" s="46">
        <v>10497.91</v>
      </c>
      <c r="S13" s="46">
        <v>5092.1499999999996</v>
      </c>
      <c r="T13" s="46">
        <v>9437</v>
      </c>
      <c r="U13" s="46">
        <v>432.7</v>
      </c>
      <c r="V13" s="46">
        <v>4502.5</v>
      </c>
      <c r="W13" s="46">
        <v>3397.17</v>
      </c>
      <c r="X13" s="46">
        <v>4288.92</v>
      </c>
      <c r="Y13" s="46">
        <v>7055.369999999999</v>
      </c>
      <c r="Z13" s="46">
        <v>3318.3490000000006</v>
      </c>
      <c r="AA13" s="46">
        <v>1759.52</v>
      </c>
      <c r="AB13" s="46">
        <v>2695.3</v>
      </c>
      <c r="AC13" s="46">
        <v>7066.6</v>
      </c>
      <c r="AD13" s="46">
        <v>750.74</v>
      </c>
      <c r="AE13" s="46">
        <v>3951.7</v>
      </c>
      <c r="AF13" s="46">
        <v>4602.7</v>
      </c>
      <c r="AG13" s="46">
        <v>3544.87</v>
      </c>
      <c r="AH13" s="46">
        <v>5647.15</v>
      </c>
      <c r="AI13" s="46">
        <v>3429.64</v>
      </c>
      <c r="AJ13" s="46">
        <v>14498.15</v>
      </c>
      <c r="AK13" s="47"/>
      <c r="AL13" s="46">
        <v>4123.1059999999998</v>
      </c>
      <c r="AM13" s="46">
        <v>3936.8</v>
      </c>
      <c r="AN13" s="46">
        <v>7845.84</v>
      </c>
      <c r="AO13" s="47"/>
      <c r="AP13" s="46">
        <v>4266.6509999999998</v>
      </c>
      <c r="AQ13" s="46">
        <v>5119.3</v>
      </c>
      <c r="AR13" s="46">
        <v>6330.7000000000462</v>
      </c>
      <c r="AS13" s="46">
        <v>4663.8599999999997</v>
      </c>
      <c r="AT13" s="90"/>
      <c r="AU13" s="90"/>
      <c r="AV13" s="82"/>
      <c r="AW13" s="46">
        <v>1981.2</v>
      </c>
      <c r="AX13" s="46">
        <v>1510.857</v>
      </c>
      <c r="AY13" s="41">
        <v>0</v>
      </c>
      <c r="AZ13" s="525">
        <v>1356731.4109999998</v>
      </c>
    </row>
    <row r="14" spans="1:52" s="95" customFormat="1" ht="25" customHeight="1" thickTop="1" thickBot="1" x14ac:dyDescent="0.4">
      <c r="B14" s="50">
        <v>2021</v>
      </c>
      <c r="C14" s="51" t="s">
        <v>49</v>
      </c>
      <c r="D14" s="52">
        <v>361925</v>
      </c>
      <c r="E14" s="52">
        <v>389072.26299999998</v>
      </c>
      <c r="F14" s="52">
        <v>252914</v>
      </c>
      <c r="G14" s="32"/>
      <c r="H14" s="52">
        <v>12626.0761</v>
      </c>
      <c r="I14" s="52">
        <v>22824.4915</v>
      </c>
      <c r="J14" s="52">
        <v>0.1</v>
      </c>
      <c r="K14" s="52">
        <v>11156.1</v>
      </c>
      <c r="L14" s="52">
        <v>26933.200000000001</v>
      </c>
      <c r="M14" s="32"/>
      <c r="N14" s="52">
        <v>14734.118</v>
      </c>
      <c r="O14" s="52">
        <v>1108.3800000000001</v>
      </c>
      <c r="P14" s="52">
        <v>19610.509999999998</v>
      </c>
      <c r="Q14" s="52">
        <v>18020.642100000001</v>
      </c>
      <c r="R14" s="52">
        <v>33065.03</v>
      </c>
      <c r="S14" s="52">
        <v>1926.4</v>
      </c>
      <c r="T14" s="52">
        <v>8427</v>
      </c>
      <c r="U14" s="52">
        <v>5217.8</v>
      </c>
      <c r="V14" s="52">
        <v>7930.5</v>
      </c>
      <c r="W14" s="52">
        <v>7524.19</v>
      </c>
      <c r="X14" s="52">
        <v>4632.3590000000004</v>
      </c>
      <c r="Y14" s="52">
        <v>20220.25</v>
      </c>
      <c r="Z14" s="52">
        <v>5208.9709999999995</v>
      </c>
      <c r="AA14" s="52">
        <v>4556.47</v>
      </c>
      <c r="AB14" s="52">
        <v>4448.3</v>
      </c>
      <c r="AC14" s="52">
        <v>9956.9</v>
      </c>
      <c r="AD14" s="52">
        <v>12881.198</v>
      </c>
      <c r="AE14" s="52">
        <v>5889.5</v>
      </c>
      <c r="AF14" s="52">
        <v>11741.5</v>
      </c>
      <c r="AG14" s="52">
        <v>4483.9399999999996</v>
      </c>
      <c r="AH14" s="52">
        <v>4476.5</v>
      </c>
      <c r="AI14" s="52">
        <v>1488.01</v>
      </c>
      <c r="AJ14" s="52">
        <v>2281.83</v>
      </c>
      <c r="AK14" s="32"/>
      <c r="AL14" s="52">
        <v>4278.2960000000003</v>
      </c>
      <c r="AM14" s="52">
        <v>4119.8</v>
      </c>
      <c r="AN14" s="52">
        <v>7588.06</v>
      </c>
      <c r="AO14" s="32"/>
      <c r="AP14" s="52">
        <v>4472.982</v>
      </c>
      <c r="AQ14" s="52">
        <v>5242.9</v>
      </c>
      <c r="AR14" s="52">
        <v>0</v>
      </c>
      <c r="AS14" s="52">
        <v>2352.143</v>
      </c>
      <c r="AT14" s="90"/>
      <c r="AU14" s="90"/>
      <c r="AV14" s="92"/>
      <c r="AW14" s="52">
        <v>4335.05</v>
      </c>
      <c r="AX14" s="52">
        <v>1573.6068</v>
      </c>
      <c r="AY14" s="41"/>
      <c r="AZ14" s="525">
        <v>1321244.3664999998</v>
      </c>
    </row>
    <row r="15" spans="1:52" s="95" customFormat="1" ht="25" customHeight="1" thickTop="1" thickBot="1" x14ac:dyDescent="0.4">
      <c r="B15" s="35">
        <v>2021</v>
      </c>
      <c r="C15" s="36" t="s">
        <v>50</v>
      </c>
      <c r="D15" s="37">
        <v>398512</v>
      </c>
      <c r="E15" s="37">
        <v>390088.70400000003</v>
      </c>
      <c r="F15" s="37">
        <v>207034</v>
      </c>
      <c r="G15" s="41"/>
      <c r="H15" s="37">
        <v>10722.03</v>
      </c>
      <c r="I15" s="37">
        <v>48242.886900000005</v>
      </c>
      <c r="J15" s="37">
        <v>0.127</v>
      </c>
      <c r="K15" s="37">
        <v>10878.5</v>
      </c>
      <c r="L15" s="37">
        <v>25784.377</v>
      </c>
      <c r="M15" s="41"/>
      <c r="N15" s="37">
        <v>11132.474</v>
      </c>
      <c r="O15" s="37">
        <v>0</v>
      </c>
      <c r="P15" s="37">
        <v>15283.88</v>
      </c>
      <c r="Q15" s="37">
        <v>13546.099</v>
      </c>
      <c r="R15" s="37">
        <v>12342.720000000008</v>
      </c>
      <c r="S15" s="37">
        <v>2813.84</v>
      </c>
      <c r="T15" s="37">
        <v>6879</v>
      </c>
      <c r="U15" s="37">
        <v>5284.4</v>
      </c>
      <c r="V15" s="37">
        <v>5916.9</v>
      </c>
      <c r="W15" s="37">
        <v>6177.66</v>
      </c>
      <c r="X15" s="37">
        <v>3518.7950000000001</v>
      </c>
      <c r="Y15" s="37">
        <v>14833.981</v>
      </c>
      <c r="Z15" s="37">
        <v>3941.306</v>
      </c>
      <c r="AA15" s="37">
        <v>1920.36</v>
      </c>
      <c r="AB15" s="37">
        <v>3754.3999999999996</v>
      </c>
      <c r="AC15" s="37">
        <v>3397.2</v>
      </c>
      <c r="AD15" s="37">
        <v>6892.4891611000003</v>
      </c>
      <c r="AE15" s="37">
        <v>4399.3999999999996</v>
      </c>
      <c r="AF15" s="37">
        <v>7847.7427299999999</v>
      </c>
      <c r="AG15" s="37">
        <v>4366.5559999999996</v>
      </c>
      <c r="AH15" s="37">
        <v>999.12</v>
      </c>
      <c r="AI15" s="37">
        <v>0</v>
      </c>
      <c r="AJ15" s="37">
        <v>0</v>
      </c>
      <c r="AK15" s="41"/>
      <c r="AL15" s="37">
        <v>3781.172</v>
      </c>
      <c r="AM15" s="37">
        <v>3771.35</v>
      </c>
      <c r="AN15" s="37">
        <v>7912.8423627000002</v>
      </c>
      <c r="AO15" s="41"/>
      <c r="AP15" s="37">
        <v>4181.7749999999996</v>
      </c>
      <c r="AQ15" s="37">
        <v>4892.2</v>
      </c>
      <c r="AR15" s="37">
        <v>13020.899999999952</v>
      </c>
      <c r="AS15" s="37">
        <v>1206.3199999999997</v>
      </c>
      <c r="AT15" s="90"/>
      <c r="AU15" s="90"/>
      <c r="AV15" s="82"/>
      <c r="AW15" s="37">
        <v>4421.9759999999997</v>
      </c>
      <c r="AX15" s="37">
        <v>1440.7070000000003</v>
      </c>
      <c r="AY15" s="41"/>
      <c r="AZ15" s="525">
        <v>1271140.1901537997</v>
      </c>
    </row>
    <row r="16" spans="1:52" s="95" customFormat="1" ht="25" customHeight="1" thickTop="1" thickBot="1" x14ac:dyDescent="0.4">
      <c r="B16" s="35">
        <v>2021</v>
      </c>
      <c r="C16" s="36" t="s">
        <v>47</v>
      </c>
      <c r="D16" s="37">
        <v>357530.40638000006</v>
      </c>
      <c r="E16" s="37">
        <v>391403.712</v>
      </c>
      <c r="F16" s="37">
        <v>210935</v>
      </c>
      <c r="G16" s="41"/>
      <c r="H16" s="37">
        <v>104.81310000000001</v>
      </c>
      <c r="I16" s="37">
        <v>51847.449000000001</v>
      </c>
      <c r="J16" s="37">
        <v>4.1360000000000001</v>
      </c>
      <c r="K16" s="37">
        <v>9127.9</v>
      </c>
      <c r="L16" s="41">
        <v>0</v>
      </c>
      <c r="M16" s="41"/>
      <c r="N16" s="37">
        <v>9967.134</v>
      </c>
      <c r="O16" s="37">
        <v>0</v>
      </c>
      <c r="P16" s="37">
        <v>15949.23</v>
      </c>
      <c r="Q16" s="37">
        <v>15884.602000000001</v>
      </c>
      <c r="R16" s="37">
        <v>25711.88</v>
      </c>
      <c r="S16" s="37">
        <v>3072.03</v>
      </c>
      <c r="T16" s="37">
        <v>7368</v>
      </c>
      <c r="U16" s="37">
        <v>2613.3000000000002</v>
      </c>
      <c r="V16" s="37">
        <v>5988.1</v>
      </c>
      <c r="W16" s="37">
        <v>4967.8500000000004</v>
      </c>
      <c r="X16" s="37">
        <v>5642.8379999999997</v>
      </c>
      <c r="Y16" s="37">
        <v>18565.219000000001</v>
      </c>
      <c r="Z16" s="37">
        <v>4839.9979999999996</v>
      </c>
      <c r="AA16" s="37">
        <v>3008.25</v>
      </c>
      <c r="AB16" s="37">
        <v>3335.9</v>
      </c>
      <c r="AC16" s="37">
        <v>4902</v>
      </c>
      <c r="AD16" s="37">
        <v>6496.259</v>
      </c>
      <c r="AE16" s="37">
        <v>4179.3999999999996</v>
      </c>
      <c r="AF16" s="37">
        <v>9125.5830000000005</v>
      </c>
      <c r="AG16" s="37">
        <v>440.12</v>
      </c>
      <c r="AH16" s="37">
        <v>0</v>
      </c>
      <c r="AI16" s="37">
        <v>0</v>
      </c>
      <c r="AJ16" s="37">
        <v>0</v>
      </c>
      <c r="AK16" s="41"/>
      <c r="AL16" s="37">
        <v>3574.7379999999998</v>
      </c>
      <c r="AM16" s="37">
        <v>3881.3</v>
      </c>
      <c r="AN16" s="37">
        <v>8481.0217071000006</v>
      </c>
      <c r="AO16" s="41"/>
      <c r="AP16" s="37">
        <v>4122.5379999999996</v>
      </c>
      <c r="AQ16" s="37">
        <v>5302</v>
      </c>
      <c r="AR16" s="37">
        <v>15355.599999999851</v>
      </c>
      <c r="AS16" s="37">
        <v>1511.53</v>
      </c>
      <c r="AT16" s="90"/>
      <c r="AU16" s="90"/>
      <c r="AV16" s="92"/>
      <c r="AW16" s="37">
        <v>7691.6350000000002</v>
      </c>
      <c r="AX16" s="37">
        <v>1425.441</v>
      </c>
      <c r="AY16" s="41"/>
      <c r="AZ16" s="525">
        <v>1224356.9131871003</v>
      </c>
    </row>
    <row r="17" spans="2:52" s="95" customFormat="1" ht="25" customHeight="1" thickTop="1" thickBot="1" x14ac:dyDescent="0.4">
      <c r="B17" s="44">
        <v>2021</v>
      </c>
      <c r="C17" s="45" t="s">
        <v>48</v>
      </c>
      <c r="D17" s="46">
        <v>347688.00000000006</v>
      </c>
      <c r="E17" s="46">
        <v>385110.20799999998</v>
      </c>
      <c r="F17" s="46">
        <v>252504</v>
      </c>
      <c r="G17" s="47"/>
      <c r="H17" s="46">
        <v>1515.037</v>
      </c>
      <c r="I17" s="46">
        <v>53540.885999999999</v>
      </c>
      <c r="J17" s="46">
        <v>130.08099999999999</v>
      </c>
      <c r="K17" s="46">
        <v>6061.2</v>
      </c>
      <c r="L17" s="47">
        <v>0</v>
      </c>
      <c r="M17" s="47"/>
      <c r="N17" s="46">
        <v>6395.433</v>
      </c>
      <c r="O17" s="46">
        <v>0</v>
      </c>
      <c r="P17" s="46">
        <v>12121.4</v>
      </c>
      <c r="Q17" s="46">
        <v>14745.790999999999</v>
      </c>
      <c r="R17" s="46">
        <v>15715.98</v>
      </c>
      <c r="S17" s="46">
        <v>2798.88</v>
      </c>
      <c r="T17" s="46">
        <v>6659</v>
      </c>
      <c r="U17" s="46">
        <v>724.9</v>
      </c>
      <c r="V17" s="46">
        <v>5164.7</v>
      </c>
      <c r="W17" s="46">
        <v>3893.03</v>
      </c>
      <c r="X17" s="46">
        <v>3074.5529999999999</v>
      </c>
      <c r="Y17" s="46">
        <v>15185.02</v>
      </c>
      <c r="Z17" s="46">
        <v>4337.5420000000004</v>
      </c>
      <c r="AA17" s="46">
        <v>1888.53</v>
      </c>
      <c r="AB17" s="46">
        <v>2857</v>
      </c>
      <c r="AC17" s="46">
        <v>8208.9</v>
      </c>
      <c r="AD17" s="46">
        <v>1238.6721916000001</v>
      </c>
      <c r="AE17" s="46">
        <v>4132.3990000000003</v>
      </c>
      <c r="AF17" s="46">
        <v>5681.3105799999994</v>
      </c>
      <c r="AG17" s="47">
        <v>0</v>
      </c>
      <c r="AH17" s="47">
        <v>0</v>
      </c>
      <c r="AI17" s="47">
        <v>0</v>
      </c>
      <c r="AJ17" s="47">
        <v>0</v>
      </c>
      <c r="AK17" s="47"/>
      <c r="AL17" s="46">
        <v>4044.4589999999998</v>
      </c>
      <c r="AM17" s="46">
        <v>4100.3500000000004</v>
      </c>
      <c r="AN17" s="46">
        <v>7789.8559195999997</v>
      </c>
      <c r="AO17" s="47"/>
      <c r="AP17" s="46">
        <v>4184.0749999999998</v>
      </c>
      <c r="AQ17" s="46">
        <v>5201.3</v>
      </c>
      <c r="AR17" s="46">
        <v>16064.600000000091</v>
      </c>
      <c r="AS17" s="46">
        <v>1671.49604</v>
      </c>
      <c r="AT17" s="90"/>
      <c r="AU17" s="90"/>
      <c r="AV17" s="82"/>
      <c r="AW17" s="46">
        <v>1772.95</v>
      </c>
      <c r="AX17" s="46">
        <v>1212.0640000000001</v>
      </c>
      <c r="AY17" s="41"/>
      <c r="AZ17" s="525">
        <v>1207413.6027311999</v>
      </c>
    </row>
    <row r="18" spans="2:52" s="95" customFormat="1" ht="25" customHeight="1" thickTop="1" thickBot="1" x14ac:dyDescent="0.4">
      <c r="B18" s="50">
        <v>2020</v>
      </c>
      <c r="C18" s="51" t="s">
        <v>49</v>
      </c>
      <c r="D18" s="52">
        <v>314337</v>
      </c>
      <c r="E18" s="52">
        <v>379366.68800000002</v>
      </c>
      <c r="F18" s="52">
        <v>202232</v>
      </c>
      <c r="G18" s="32"/>
      <c r="H18" s="52">
        <v>5652.4045000000006</v>
      </c>
      <c r="I18" s="52">
        <v>25418.166800000003</v>
      </c>
      <c r="J18" s="52">
        <v>235.79300000000003</v>
      </c>
      <c r="K18" s="52">
        <v>9048</v>
      </c>
      <c r="L18" s="32"/>
      <c r="M18" s="32"/>
      <c r="N18" s="52">
        <v>11409.898999999999</v>
      </c>
      <c r="O18" s="52"/>
      <c r="P18" s="52">
        <v>22100.28</v>
      </c>
      <c r="Q18" s="52">
        <v>18501.157999999999</v>
      </c>
      <c r="R18" s="52">
        <v>34881.11</v>
      </c>
      <c r="S18" s="52">
        <v>3616.75</v>
      </c>
      <c r="T18" s="52">
        <v>10158</v>
      </c>
      <c r="U18" s="52">
        <v>5737.9</v>
      </c>
      <c r="V18" s="52">
        <v>8242.7000000000007</v>
      </c>
      <c r="W18" s="52">
        <v>6005.7700000000013</v>
      </c>
      <c r="X18" s="52">
        <v>3954.779</v>
      </c>
      <c r="Y18" s="52">
        <v>15335.74</v>
      </c>
      <c r="Z18" s="52">
        <v>5597.0010000000002</v>
      </c>
      <c r="AA18" s="52">
        <v>4967.9799999999996</v>
      </c>
      <c r="AB18" s="52">
        <v>4542.3999999999996</v>
      </c>
      <c r="AC18" s="52">
        <v>13514.1</v>
      </c>
      <c r="AD18" s="52">
        <v>1733.4670000000001</v>
      </c>
      <c r="AE18" s="52">
        <v>5623.8</v>
      </c>
      <c r="AF18" s="52">
        <v>6428</v>
      </c>
      <c r="AG18" s="32"/>
      <c r="AH18" s="32"/>
      <c r="AI18" s="32"/>
      <c r="AJ18" s="32"/>
      <c r="AK18" s="32"/>
      <c r="AL18" s="52">
        <v>4501.4380000000001</v>
      </c>
      <c r="AM18" s="52">
        <v>4321.8</v>
      </c>
      <c r="AN18" s="52">
        <v>7774.1599276000006</v>
      </c>
      <c r="AO18" s="32"/>
      <c r="AP18" s="52">
        <v>4316.768</v>
      </c>
      <c r="AQ18" s="52">
        <v>4884.6000000000004</v>
      </c>
      <c r="AR18" s="52">
        <v>9786.0999999999985</v>
      </c>
      <c r="AS18" s="52">
        <v>1455.0108300000004</v>
      </c>
      <c r="AT18" s="90"/>
      <c r="AU18" s="90"/>
      <c r="AV18" s="92"/>
      <c r="AW18" s="52">
        <v>4137.5450000000001</v>
      </c>
      <c r="AX18" s="52">
        <v>1270.383</v>
      </c>
      <c r="AY18" s="41"/>
      <c r="AZ18" s="525">
        <v>1161088.6910576003</v>
      </c>
    </row>
    <row r="19" spans="2:52" s="95" customFormat="1" ht="25" customHeight="1" thickTop="1" thickBot="1" x14ac:dyDescent="0.4">
      <c r="B19" s="35">
        <v>2020</v>
      </c>
      <c r="C19" s="36" t="s">
        <v>50</v>
      </c>
      <c r="D19" s="37">
        <v>308105</v>
      </c>
      <c r="E19" s="37">
        <v>373538.49599999998</v>
      </c>
      <c r="F19" s="37">
        <v>239050</v>
      </c>
      <c r="G19" s="41"/>
      <c r="H19" s="41">
        <v>0</v>
      </c>
      <c r="I19" s="37">
        <v>32026.7058</v>
      </c>
      <c r="J19" s="37">
        <v>1957.806</v>
      </c>
      <c r="K19" s="37">
        <v>9131</v>
      </c>
      <c r="L19" s="41"/>
      <c r="M19" s="41"/>
      <c r="N19" s="37">
        <v>11127.762999999999</v>
      </c>
      <c r="O19" s="37">
        <v>0</v>
      </c>
      <c r="P19" s="37">
        <v>17672.8</v>
      </c>
      <c r="Q19" s="37">
        <v>17762.621999999999</v>
      </c>
      <c r="R19" s="37">
        <v>11415.24</v>
      </c>
      <c r="S19" s="37">
        <v>4611.7699999999995</v>
      </c>
      <c r="T19" s="37">
        <v>5436</v>
      </c>
      <c r="U19" s="37">
        <v>8201</v>
      </c>
      <c r="V19" s="37">
        <v>7181.1</v>
      </c>
      <c r="W19" s="37">
        <v>0</v>
      </c>
      <c r="X19" s="37">
        <v>5036.7089999999998</v>
      </c>
      <c r="Y19" s="37">
        <v>18127.3</v>
      </c>
      <c r="Z19" s="37">
        <v>4365.8760000000002</v>
      </c>
      <c r="AA19" s="37">
        <v>1816.9</v>
      </c>
      <c r="AB19" s="37">
        <v>3711.7</v>
      </c>
      <c r="AC19" s="37">
        <v>4401.7</v>
      </c>
      <c r="AD19" s="37">
        <v>713.81099999999992</v>
      </c>
      <c r="AE19" s="37">
        <v>4707.5</v>
      </c>
      <c r="AF19" s="37">
        <v>723.8</v>
      </c>
      <c r="AG19" s="41"/>
      <c r="AH19" s="41"/>
      <c r="AI19" s="41"/>
      <c r="AJ19" s="41"/>
      <c r="AK19" s="41"/>
      <c r="AL19" s="37">
        <v>3640.3620000000001</v>
      </c>
      <c r="AM19" s="37">
        <v>3719</v>
      </c>
      <c r="AN19" s="37">
        <v>7468.7240000000002</v>
      </c>
      <c r="AO19" s="41"/>
      <c r="AP19" s="37">
        <v>3916.788</v>
      </c>
      <c r="AQ19" s="37">
        <v>1863.9</v>
      </c>
      <c r="AR19" s="37">
        <v>13086.3</v>
      </c>
      <c r="AS19" s="37">
        <v>706.26607999999999</v>
      </c>
      <c r="AT19" s="90"/>
      <c r="AU19" s="90"/>
      <c r="AV19" s="82"/>
      <c r="AW19" s="37">
        <v>3764.54</v>
      </c>
      <c r="AX19" s="37">
        <v>1077.7260000000001</v>
      </c>
      <c r="AY19" s="41"/>
      <c r="AZ19" s="525">
        <v>1130066.2048799996</v>
      </c>
    </row>
    <row r="20" spans="2:52" s="95" customFormat="1" ht="25" customHeight="1" thickTop="1" thickBot="1" x14ac:dyDescent="0.4">
      <c r="B20" s="35">
        <v>2020</v>
      </c>
      <c r="C20" s="36" t="s">
        <v>47</v>
      </c>
      <c r="D20" s="37">
        <v>247548</v>
      </c>
      <c r="E20" s="37">
        <v>287259.76199999999</v>
      </c>
      <c r="F20" s="37">
        <v>203377</v>
      </c>
      <c r="G20" s="41"/>
      <c r="H20" s="41">
        <v>0</v>
      </c>
      <c r="I20" s="37">
        <v>41945.559500000003</v>
      </c>
      <c r="J20" s="37">
        <v>1378.2739999999999</v>
      </c>
      <c r="K20" s="37">
        <v>6173.3</v>
      </c>
      <c r="L20" s="41"/>
      <c r="M20" s="41"/>
      <c r="N20" s="37">
        <v>9798.2819999999992</v>
      </c>
      <c r="O20" s="37">
        <v>869.14400000000001</v>
      </c>
      <c r="P20" s="37">
        <v>14521.83</v>
      </c>
      <c r="Q20" s="37">
        <v>17855.366000000002</v>
      </c>
      <c r="R20" s="37">
        <v>25245.360000000001</v>
      </c>
      <c r="S20" s="37">
        <v>3143.42</v>
      </c>
      <c r="T20" s="37">
        <v>9680</v>
      </c>
      <c r="U20" s="37">
        <v>6434.2</v>
      </c>
      <c r="V20" s="37">
        <v>7076.8</v>
      </c>
      <c r="W20" s="37">
        <v>3516.2600000000102</v>
      </c>
      <c r="X20" s="37">
        <v>6160.8580000000002</v>
      </c>
      <c r="Y20" s="37">
        <v>17086.22</v>
      </c>
      <c r="Z20" s="37">
        <v>3852.489</v>
      </c>
      <c r="AA20" s="37">
        <v>2548.46</v>
      </c>
      <c r="AB20" s="37">
        <v>3375.9</v>
      </c>
      <c r="AC20" s="37">
        <v>7524</v>
      </c>
      <c r="AD20" s="37">
        <v>1206.9870000000001</v>
      </c>
      <c r="AE20" s="37">
        <v>4522.7</v>
      </c>
      <c r="AF20" s="41"/>
      <c r="AG20" s="41"/>
      <c r="AH20" s="41"/>
      <c r="AI20" s="41"/>
      <c r="AJ20" s="41"/>
      <c r="AK20" s="41"/>
      <c r="AL20" s="37">
        <v>3788.3449999999998</v>
      </c>
      <c r="AM20" s="37">
        <v>3817.45</v>
      </c>
      <c r="AN20" s="37">
        <v>8021.85</v>
      </c>
      <c r="AO20" s="41"/>
      <c r="AP20" s="37">
        <v>4383.0950000000003</v>
      </c>
      <c r="AQ20" s="41"/>
      <c r="AR20" s="37">
        <v>15594.4999999999</v>
      </c>
      <c r="AS20" s="37">
        <v>589.41156999999998</v>
      </c>
      <c r="AT20" s="90"/>
      <c r="AU20" s="90"/>
      <c r="AV20" s="92"/>
      <c r="AW20" s="37">
        <v>3929.2750000000001</v>
      </c>
      <c r="AX20" s="37">
        <v>1346.1790000000001</v>
      </c>
      <c r="AY20" s="41"/>
      <c r="AZ20" s="525">
        <v>973570.2770699996</v>
      </c>
    </row>
    <row r="21" spans="2:52" s="95" customFormat="1" ht="25" customHeight="1" thickTop="1" thickBot="1" x14ac:dyDescent="0.4">
      <c r="B21" s="44">
        <v>2020</v>
      </c>
      <c r="C21" s="45" t="s">
        <v>48</v>
      </c>
      <c r="D21" s="46">
        <v>309820</v>
      </c>
      <c r="E21" s="46">
        <v>351802.52688000002</v>
      </c>
      <c r="F21" s="46">
        <v>212676</v>
      </c>
      <c r="G21" s="47"/>
      <c r="H21" s="47">
        <v>0</v>
      </c>
      <c r="I21" s="46">
        <v>50854.560299999997</v>
      </c>
      <c r="J21" s="46">
        <v>3961.931</v>
      </c>
      <c r="K21" s="46">
        <v>6152.4</v>
      </c>
      <c r="L21" s="47"/>
      <c r="M21" s="47"/>
      <c r="N21" s="46">
        <v>13120.777</v>
      </c>
      <c r="O21" s="46">
        <v>2976.114</v>
      </c>
      <c r="P21" s="46">
        <v>13194.970000000001</v>
      </c>
      <c r="Q21" s="46">
        <v>18378.267800000009</v>
      </c>
      <c r="R21" s="46">
        <v>23056.590000000044</v>
      </c>
      <c r="S21" s="46">
        <v>5439.70999999998</v>
      </c>
      <c r="T21" s="46">
        <v>9885.0000000000018</v>
      </c>
      <c r="U21" s="46">
        <v>4115.7000000000007</v>
      </c>
      <c r="V21" s="46">
        <v>5636.5999999999995</v>
      </c>
      <c r="W21" s="46">
        <v>7013.35</v>
      </c>
      <c r="X21" s="46">
        <v>4740.3370000000004</v>
      </c>
      <c r="Y21" s="46">
        <v>16214.880000000012</v>
      </c>
      <c r="Z21" s="46">
        <v>3779.1820000000002</v>
      </c>
      <c r="AA21" s="46">
        <v>2371.42</v>
      </c>
      <c r="AB21" s="46">
        <v>3061.099999999999</v>
      </c>
      <c r="AC21" s="46">
        <v>8281.5670000000009</v>
      </c>
      <c r="AD21" s="46">
        <v>2640.5789999999997</v>
      </c>
      <c r="AE21" s="46">
        <v>4173.7</v>
      </c>
      <c r="AF21" s="47"/>
      <c r="AG21" s="47"/>
      <c r="AH21" s="47"/>
      <c r="AI21" s="47"/>
      <c r="AJ21" s="47"/>
      <c r="AK21" s="47"/>
      <c r="AL21" s="46">
        <v>3995.3379999999906</v>
      </c>
      <c r="AM21" s="46">
        <v>4163.55</v>
      </c>
      <c r="AN21" s="46">
        <v>8295</v>
      </c>
      <c r="AO21" s="47"/>
      <c r="AP21" s="46">
        <v>4586.9110000000001</v>
      </c>
      <c r="AQ21" s="47"/>
      <c r="AR21" s="46">
        <v>15150.500000000018</v>
      </c>
      <c r="AS21" s="46">
        <v>895.14013</v>
      </c>
      <c r="AT21" s="90"/>
      <c r="AU21" s="90"/>
      <c r="AV21" s="82"/>
      <c r="AW21" s="46">
        <v>4686.91</v>
      </c>
      <c r="AX21" s="46">
        <v>1218.1251600000001</v>
      </c>
      <c r="AY21" s="41"/>
      <c r="AZ21" s="525">
        <v>1126338.73627</v>
      </c>
    </row>
    <row r="22" spans="2:52" s="95" customFormat="1" ht="25" customHeight="1" thickTop="1" thickBot="1" x14ac:dyDescent="0.4">
      <c r="B22" s="50">
        <v>2019</v>
      </c>
      <c r="C22" s="51" t="s">
        <v>49</v>
      </c>
      <c r="D22" s="52">
        <v>299103.19199999998</v>
      </c>
      <c r="E22" s="52">
        <v>333275.712</v>
      </c>
      <c r="F22" s="52">
        <v>199025</v>
      </c>
      <c r="G22" s="32"/>
      <c r="H22" s="32">
        <v>0</v>
      </c>
      <c r="I22" s="52">
        <v>40509.252099999962</v>
      </c>
      <c r="J22" s="52">
        <v>1601.3140000000001</v>
      </c>
      <c r="K22" s="52">
        <v>6485.3</v>
      </c>
      <c r="L22" s="32"/>
      <c r="M22" s="32"/>
      <c r="N22" s="52">
        <v>15787.204</v>
      </c>
      <c r="O22" s="52">
        <v>3469.8119999999999</v>
      </c>
      <c r="P22" s="52">
        <v>24100.41</v>
      </c>
      <c r="Q22" s="52">
        <v>18865.274000000001</v>
      </c>
      <c r="R22" s="52">
        <v>25840.46</v>
      </c>
      <c r="S22" s="52">
        <v>4417.72</v>
      </c>
      <c r="T22" s="52">
        <v>10172</v>
      </c>
      <c r="U22" s="52">
        <v>8384.6</v>
      </c>
      <c r="V22" s="52">
        <v>8295.2000000000007</v>
      </c>
      <c r="W22" s="52">
        <v>11044.72</v>
      </c>
      <c r="X22" s="52">
        <v>6151.62</v>
      </c>
      <c r="Y22" s="52">
        <v>15321.42</v>
      </c>
      <c r="Z22" s="52">
        <v>4475.62</v>
      </c>
      <c r="AA22" s="52">
        <v>4215.1899999999996</v>
      </c>
      <c r="AB22" s="52">
        <v>3934.8969999999999</v>
      </c>
      <c r="AC22" s="52">
        <v>11960.75</v>
      </c>
      <c r="AD22" s="52">
        <v>848.26300000000003</v>
      </c>
      <c r="AE22" s="52">
        <v>4837.4989999999998</v>
      </c>
      <c r="AF22" s="32"/>
      <c r="AG22" s="32"/>
      <c r="AH22" s="32"/>
      <c r="AI22" s="32"/>
      <c r="AJ22" s="32"/>
      <c r="AK22" s="32"/>
      <c r="AL22" s="52">
        <v>3800.7579999999998</v>
      </c>
      <c r="AM22" s="52">
        <v>4043.05</v>
      </c>
      <c r="AN22" s="52">
        <v>7899.93</v>
      </c>
      <c r="AO22" s="32"/>
      <c r="AP22" s="52">
        <v>4049.9740000000002</v>
      </c>
      <c r="AQ22" s="32"/>
      <c r="AR22" s="52">
        <v>15494.900000000021</v>
      </c>
      <c r="AS22" s="52">
        <v>6135.7695400000011</v>
      </c>
      <c r="AT22" s="90"/>
      <c r="AU22" s="90"/>
      <c r="AV22" s="92"/>
      <c r="AW22" s="52">
        <v>6063.74</v>
      </c>
      <c r="AX22" s="52">
        <v>1142.7226308564525</v>
      </c>
      <c r="AY22" s="41"/>
      <c r="AZ22" s="525">
        <v>1110753.2732708561</v>
      </c>
    </row>
    <row r="23" spans="2:52" s="95" customFormat="1" ht="25" customHeight="1" thickTop="1" thickBot="1" x14ac:dyDescent="0.4">
      <c r="B23" s="35">
        <v>2019</v>
      </c>
      <c r="C23" s="36" t="s">
        <v>50</v>
      </c>
      <c r="D23" s="37">
        <v>326262</v>
      </c>
      <c r="E23" s="37">
        <v>364323.10399999999</v>
      </c>
      <c r="F23" s="37">
        <v>200337.99700000003</v>
      </c>
      <c r="G23" s="41"/>
      <c r="H23" s="41"/>
      <c r="I23" s="37">
        <v>37187.953199999953</v>
      </c>
      <c r="J23" s="37">
        <v>2674</v>
      </c>
      <c r="K23" s="37">
        <v>6818.2</v>
      </c>
      <c r="L23" s="41"/>
      <c r="M23" s="41"/>
      <c r="N23" s="37">
        <v>14175.936</v>
      </c>
      <c r="O23" s="37">
        <v>3076.3760000000002</v>
      </c>
      <c r="P23" s="37">
        <v>15386.53</v>
      </c>
      <c r="Q23" s="37">
        <v>14563.248</v>
      </c>
      <c r="R23" s="37">
        <v>19823.71</v>
      </c>
      <c r="S23" s="37">
        <v>3369.36</v>
      </c>
      <c r="T23" s="37">
        <v>5067</v>
      </c>
      <c r="U23" s="37">
        <v>6915</v>
      </c>
      <c r="V23" s="37">
        <v>6540.1</v>
      </c>
      <c r="W23" s="37">
        <v>7841.93</v>
      </c>
      <c r="X23" s="37">
        <v>2971.4549999999999</v>
      </c>
      <c r="Y23" s="37">
        <v>15009.36</v>
      </c>
      <c r="Z23" s="37">
        <v>3880.5540000000001</v>
      </c>
      <c r="AA23" s="37">
        <v>2454.84</v>
      </c>
      <c r="AB23" s="37">
        <v>3082.1239999999998</v>
      </c>
      <c r="AC23" s="37">
        <v>3937.866</v>
      </c>
      <c r="AD23" s="37">
        <v>1340.84</v>
      </c>
      <c r="AE23" s="41"/>
      <c r="AF23" s="41"/>
      <c r="AG23" s="41"/>
      <c r="AH23" s="41"/>
      <c r="AI23" s="41"/>
      <c r="AJ23" s="41"/>
      <c r="AK23" s="41"/>
      <c r="AL23" s="37">
        <v>3832.3789999999999</v>
      </c>
      <c r="AM23" s="37">
        <v>3858.45</v>
      </c>
      <c r="AN23" s="37">
        <v>7526.24</v>
      </c>
      <c r="AO23" s="41"/>
      <c r="AP23" s="37">
        <v>3881.5520000000001</v>
      </c>
      <c r="AQ23" s="41"/>
      <c r="AR23" s="37">
        <v>17345.899999999998</v>
      </c>
      <c r="AS23" s="37">
        <v>5329.7855599999994</v>
      </c>
      <c r="AT23" s="90"/>
      <c r="AU23" s="90"/>
      <c r="AV23" s="82"/>
      <c r="AW23" s="37">
        <v>3033.6950000000002</v>
      </c>
      <c r="AX23" s="37">
        <v>1111.028</v>
      </c>
      <c r="AY23" s="41"/>
      <c r="AZ23" s="525">
        <v>1112958.5127599998</v>
      </c>
    </row>
    <row r="24" spans="2:52" s="95" customFormat="1" ht="25" customHeight="1" thickTop="1" thickBot="1" x14ac:dyDescent="0.4">
      <c r="B24" s="35">
        <v>2019</v>
      </c>
      <c r="C24" s="36" t="s">
        <v>47</v>
      </c>
      <c r="D24" s="37">
        <v>344378</v>
      </c>
      <c r="E24" s="37">
        <v>377006.49200000003</v>
      </c>
      <c r="F24" s="37">
        <v>181646.73699999999</v>
      </c>
      <c r="G24" s="41"/>
      <c r="H24" s="41"/>
      <c r="I24" s="37">
        <v>24249.874099999954</v>
      </c>
      <c r="J24" s="37">
        <v>3204</v>
      </c>
      <c r="K24" s="37">
        <v>6522.9409999999998</v>
      </c>
      <c r="L24" s="41"/>
      <c r="M24" s="41"/>
      <c r="N24" s="37">
        <v>15160.233</v>
      </c>
      <c r="O24" s="37">
        <v>2956.1329999999998</v>
      </c>
      <c r="P24" s="37">
        <v>16628.560000000001</v>
      </c>
      <c r="Q24" s="37">
        <v>9557.4590000000007</v>
      </c>
      <c r="R24" s="37">
        <v>12480.54</v>
      </c>
      <c r="S24" s="37">
        <v>3291.11</v>
      </c>
      <c r="T24" s="37">
        <v>8824</v>
      </c>
      <c r="U24" s="37">
        <v>4228.8</v>
      </c>
      <c r="V24" s="37">
        <v>6264.2</v>
      </c>
      <c r="W24" s="37">
        <v>7238.67</v>
      </c>
      <c r="X24" s="37">
        <v>3170.1170000000002</v>
      </c>
      <c r="Y24" s="37">
        <v>7824.28</v>
      </c>
      <c r="Z24" s="37">
        <v>2503.886</v>
      </c>
      <c r="AA24" s="37">
        <v>1720.19</v>
      </c>
      <c r="AB24" s="37">
        <v>2562.6039999999998</v>
      </c>
      <c r="AC24" s="41"/>
      <c r="AD24" s="41"/>
      <c r="AE24" s="41"/>
      <c r="AF24" s="41"/>
      <c r="AG24" s="41"/>
      <c r="AH24" s="41"/>
      <c r="AI24" s="41"/>
      <c r="AJ24" s="41"/>
      <c r="AK24" s="41"/>
      <c r="AL24" s="37">
        <v>3727.4140000000002</v>
      </c>
      <c r="AM24" s="37">
        <v>3694.75</v>
      </c>
      <c r="AN24" s="37">
        <v>7677.28</v>
      </c>
      <c r="AO24" s="41"/>
      <c r="AP24" s="37">
        <v>3860.123</v>
      </c>
      <c r="AQ24" s="41"/>
      <c r="AR24" s="37">
        <v>17238.900000000001</v>
      </c>
      <c r="AS24" s="37">
        <v>5358.1847000000007</v>
      </c>
      <c r="AT24" s="90"/>
      <c r="AU24" s="90"/>
      <c r="AV24" s="92"/>
      <c r="AW24" s="37">
        <v>1604.67</v>
      </c>
      <c r="AX24" s="37">
        <v>1053.3028900000002</v>
      </c>
      <c r="AY24" s="41"/>
      <c r="AZ24" s="525">
        <v>1085633.4506899999</v>
      </c>
    </row>
    <row r="25" spans="2:52" s="95" customFormat="1" ht="25" customHeight="1" thickTop="1" thickBot="1" x14ac:dyDescent="0.4">
      <c r="B25" s="44">
        <v>2019</v>
      </c>
      <c r="C25" s="45" t="s">
        <v>48</v>
      </c>
      <c r="D25" s="46">
        <v>352926</v>
      </c>
      <c r="E25" s="46">
        <v>389842.766</v>
      </c>
      <c r="F25" s="46">
        <v>137794.09700000001</v>
      </c>
      <c r="G25" s="47"/>
      <c r="H25" s="47"/>
      <c r="I25" s="46">
        <v>59706.752</v>
      </c>
      <c r="J25" s="46">
        <v>0</v>
      </c>
      <c r="K25" s="46">
        <v>7818.8000000000011</v>
      </c>
      <c r="L25" s="47"/>
      <c r="M25" s="47"/>
      <c r="N25" s="46">
        <v>10836.894</v>
      </c>
      <c r="O25" s="46">
        <v>2355.66</v>
      </c>
      <c r="P25" s="46">
        <v>10999.45</v>
      </c>
      <c r="Q25" s="46">
        <v>3666.194</v>
      </c>
      <c r="R25" s="46">
        <v>8543.65</v>
      </c>
      <c r="S25" s="46">
        <v>3332.46</v>
      </c>
      <c r="T25" s="46">
        <v>4775</v>
      </c>
      <c r="U25" s="46">
        <v>518.70000000000005</v>
      </c>
      <c r="V25" s="46">
        <v>3969.1</v>
      </c>
      <c r="W25" s="46">
        <v>3469.56</v>
      </c>
      <c r="X25" s="46">
        <v>3516.52</v>
      </c>
      <c r="Y25" s="46">
        <v>4590.16</v>
      </c>
      <c r="Z25" s="46">
        <v>2085.1379999999999</v>
      </c>
      <c r="AA25" s="46">
        <v>1247.1099999999999</v>
      </c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6">
        <v>4454.3</v>
      </c>
      <c r="AM25" s="46">
        <v>4426.8500000000004</v>
      </c>
      <c r="AN25" s="46">
        <v>8970.3709999999992</v>
      </c>
      <c r="AO25" s="47"/>
      <c r="AP25" s="46">
        <v>2388.9090000000001</v>
      </c>
      <c r="AQ25" s="47"/>
      <c r="AR25" s="46">
        <v>18693.099999999922</v>
      </c>
      <c r="AS25" s="46">
        <v>17182.32</v>
      </c>
      <c r="AT25" s="90"/>
      <c r="AU25" s="90"/>
      <c r="AV25" s="82"/>
      <c r="AW25" s="46">
        <v>5465.12</v>
      </c>
      <c r="AX25" s="46">
        <v>996.55570000000012</v>
      </c>
      <c r="AY25" s="41"/>
      <c r="AZ25" s="525">
        <v>1074571.5367000003</v>
      </c>
    </row>
    <row r="26" spans="2:52" s="95" customFormat="1" ht="25" customHeight="1" thickTop="1" thickBot="1" x14ac:dyDescent="0.4">
      <c r="B26" s="50">
        <v>2018</v>
      </c>
      <c r="C26" s="51" t="s">
        <v>49</v>
      </c>
      <c r="D26" s="52">
        <v>367231.71100000001</v>
      </c>
      <c r="E26" s="52">
        <v>408610.26799999998</v>
      </c>
      <c r="F26" s="52">
        <v>886.84503700000005</v>
      </c>
      <c r="G26" s="32"/>
      <c r="H26" s="32"/>
      <c r="I26" s="52">
        <v>59328.58110000001</v>
      </c>
      <c r="J26" s="52">
        <v>842.79200000000003</v>
      </c>
      <c r="K26" s="52">
        <v>7769.4</v>
      </c>
      <c r="L26" s="32"/>
      <c r="M26" s="32"/>
      <c r="N26" s="52">
        <v>17423.674999999999</v>
      </c>
      <c r="O26" s="52">
        <v>3580.9409999999998</v>
      </c>
      <c r="P26" s="52">
        <v>24426.59</v>
      </c>
      <c r="Q26" s="52">
        <v>12954.86</v>
      </c>
      <c r="R26" s="52">
        <v>25320.86</v>
      </c>
      <c r="S26" s="52">
        <v>5643.56</v>
      </c>
      <c r="T26" s="52">
        <v>5670</v>
      </c>
      <c r="U26" s="52">
        <v>3597.4</v>
      </c>
      <c r="V26" s="52">
        <v>9861.1</v>
      </c>
      <c r="W26" s="52">
        <v>9662.09</v>
      </c>
      <c r="X26" s="52">
        <v>4859.3230000000003</v>
      </c>
      <c r="Y26" s="52">
        <v>14118.9</v>
      </c>
      <c r="Z26" s="52">
        <v>1089.5830000000001</v>
      </c>
      <c r="AA26" s="52">
        <v>3561.82</v>
      </c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52">
        <v>4692.1350000000002</v>
      </c>
      <c r="AM26" s="52">
        <v>4246.5</v>
      </c>
      <c r="AN26" s="52">
        <v>279.96100000000001</v>
      </c>
      <c r="AO26" s="32"/>
      <c r="AP26" s="32"/>
      <c r="AQ26" s="32"/>
      <c r="AR26" s="52">
        <v>26165.600000000049</v>
      </c>
      <c r="AS26" s="52">
        <v>17251.690060000001</v>
      </c>
      <c r="AT26" s="90"/>
      <c r="AU26" s="90"/>
      <c r="AV26" s="92"/>
      <c r="AW26" s="52">
        <v>10378.825000000001</v>
      </c>
      <c r="AX26" s="52">
        <v>1121.3440000000001</v>
      </c>
      <c r="AY26" s="41"/>
      <c r="AZ26" s="525">
        <v>1050576.3541970004</v>
      </c>
    </row>
    <row r="27" spans="2:52" s="95" customFormat="1" ht="25" customHeight="1" thickTop="1" thickBot="1" x14ac:dyDescent="0.4">
      <c r="B27" s="35">
        <v>2018</v>
      </c>
      <c r="C27" s="36" t="s">
        <v>50</v>
      </c>
      <c r="D27" s="37">
        <v>394102.52759999997</v>
      </c>
      <c r="E27" s="37">
        <v>413696</v>
      </c>
      <c r="F27" s="41"/>
      <c r="G27" s="41"/>
      <c r="H27" s="41"/>
      <c r="I27" s="37">
        <v>41388.783199999998</v>
      </c>
      <c r="J27" s="37">
        <v>1258.6020000000001</v>
      </c>
      <c r="K27" s="37">
        <v>8419.2999999999993</v>
      </c>
      <c r="L27" s="41"/>
      <c r="M27" s="41"/>
      <c r="N27" s="37">
        <v>14315.684000000001</v>
      </c>
      <c r="O27" s="37">
        <v>3574.53</v>
      </c>
      <c r="P27" s="37">
        <v>17731.37</v>
      </c>
      <c r="Q27" s="37">
        <v>9473.6910000000007</v>
      </c>
      <c r="R27" s="37">
        <v>11838.339999999998</v>
      </c>
      <c r="S27" s="37">
        <v>4885.619999999999</v>
      </c>
      <c r="T27" s="37">
        <v>5253</v>
      </c>
      <c r="U27" s="37">
        <v>7014.6</v>
      </c>
      <c r="V27" s="37">
        <v>7464.8</v>
      </c>
      <c r="W27" s="37">
        <v>8711.8000000000011</v>
      </c>
      <c r="X27" s="37">
        <v>2660.0549999999998</v>
      </c>
      <c r="Y27" s="37">
        <v>12521.560000000001</v>
      </c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37">
        <v>4119.13</v>
      </c>
      <c r="AM27" s="37">
        <v>3944.3</v>
      </c>
      <c r="AN27" s="41"/>
      <c r="AO27" s="41"/>
      <c r="AP27" s="41"/>
      <c r="AQ27" s="41"/>
      <c r="AR27" s="37">
        <v>35110.300000000003</v>
      </c>
      <c r="AS27" s="37">
        <v>23404.673999999999</v>
      </c>
      <c r="AT27" s="90"/>
      <c r="AU27" s="90"/>
      <c r="AV27" s="82"/>
      <c r="AW27" s="37">
        <v>9332.5649999999987</v>
      </c>
      <c r="AX27" s="37">
        <v>979.78129999999999</v>
      </c>
      <c r="AY27" s="41"/>
      <c r="AZ27" s="525">
        <v>1041201.0131000001</v>
      </c>
    </row>
    <row r="28" spans="2:52" s="95" customFormat="1" ht="25" customHeight="1" thickTop="1" thickBot="1" x14ac:dyDescent="0.4">
      <c r="B28" s="35">
        <v>2018</v>
      </c>
      <c r="C28" s="36" t="s">
        <v>47</v>
      </c>
      <c r="D28" s="37">
        <v>370023.99900000001</v>
      </c>
      <c r="E28" s="37">
        <v>400291.45600000001</v>
      </c>
      <c r="F28" s="41"/>
      <c r="G28" s="41"/>
      <c r="H28" s="41"/>
      <c r="I28" s="37">
        <v>22075.266</v>
      </c>
      <c r="J28" s="37">
        <v>1609.047</v>
      </c>
      <c r="K28" s="37">
        <v>2661</v>
      </c>
      <c r="L28" s="41"/>
      <c r="M28" s="41"/>
      <c r="N28" s="37">
        <v>17163.2</v>
      </c>
      <c r="O28" s="37">
        <v>3857.5940000000001</v>
      </c>
      <c r="P28" s="37">
        <v>22675.14</v>
      </c>
      <c r="Q28" s="37">
        <v>9799.8649999999998</v>
      </c>
      <c r="R28" s="37">
        <v>35292.06</v>
      </c>
      <c r="S28" s="37">
        <v>7157.76</v>
      </c>
      <c r="T28" s="37">
        <v>10380.989</v>
      </c>
      <c r="U28" s="37">
        <v>7977.6</v>
      </c>
      <c r="V28" s="37">
        <v>8258.2999999999993</v>
      </c>
      <c r="W28" s="37">
        <v>10460.459999999999</v>
      </c>
      <c r="X28" s="37">
        <v>5515.8720000000003</v>
      </c>
      <c r="Y28" s="37">
        <v>2696.94</v>
      </c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37">
        <v>3635.8809999999999</v>
      </c>
      <c r="AM28" s="37">
        <v>3718.6</v>
      </c>
      <c r="AN28" s="41"/>
      <c r="AO28" s="41"/>
      <c r="AP28" s="41"/>
      <c r="AQ28" s="41"/>
      <c r="AR28" s="37">
        <v>16535.2</v>
      </c>
      <c r="AS28" s="37">
        <v>17549.131000000001</v>
      </c>
      <c r="AT28" s="90"/>
      <c r="AU28" s="90"/>
      <c r="AV28" s="92"/>
      <c r="AW28" s="37">
        <v>9983.3169999999991</v>
      </c>
      <c r="AX28" s="37">
        <v>1070.059</v>
      </c>
      <c r="AY28" s="41"/>
      <c r="AZ28" s="525">
        <v>990388.73600000003</v>
      </c>
    </row>
    <row r="29" spans="2:52" s="95" customFormat="1" ht="25" customHeight="1" thickTop="1" thickBot="1" x14ac:dyDescent="0.4">
      <c r="B29" s="44">
        <v>2018</v>
      </c>
      <c r="C29" s="45" t="s">
        <v>48</v>
      </c>
      <c r="D29" s="46">
        <v>381444</v>
      </c>
      <c r="E29" s="46">
        <v>421179.07199999999</v>
      </c>
      <c r="F29" s="47"/>
      <c r="G29" s="47"/>
      <c r="H29" s="47"/>
      <c r="I29" s="46">
        <v>52374.374000000003</v>
      </c>
      <c r="J29" s="46">
        <v>1989.287</v>
      </c>
      <c r="K29" s="46">
        <v>6740.5990000000002</v>
      </c>
      <c r="L29" s="47"/>
      <c r="M29" s="47"/>
      <c r="N29" s="46">
        <v>10907</v>
      </c>
      <c r="O29" s="46">
        <v>3708.7750000000001</v>
      </c>
      <c r="P29" s="46">
        <v>13066.63</v>
      </c>
      <c r="Q29" s="46">
        <v>4820.9309999999996</v>
      </c>
      <c r="R29" s="46">
        <v>6680.46</v>
      </c>
      <c r="S29" s="46">
        <v>3312.17</v>
      </c>
      <c r="T29" s="46">
        <v>6819.0010000000002</v>
      </c>
      <c r="U29" s="46">
        <v>1099.5</v>
      </c>
      <c r="V29" s="46">
        <v>3259.7</v>
      </c>
      <c r="W29" s="46">
        <v>1613.72</v>
      </c>
      <c r="X29" s="46">
        <v>700.73900000000003</v>
      </c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6">
        <v>3829.8380000000002</v>
      </c>
      <c r="AM29" s="46">
        <v>3843.65</v>
      </c>
      <c r="AN29" s="47"/>
      <c r="AO29" s="47"/>
      <c r="AP29" s="47"/>
      <c r="AQ29" s="47"/>
      <c r="AR29" s="46">
        <v>32505.599999999999</v>
      </c>
      <c r="AS29" s="46">
        <v>30351.57</v>
      </c>
      <c r="AT29" s="90"/>
      <c r="AU29" s="90"/>
      <c r="AV29" s="82"/>
      <c r="AW29" s="46">
        <v>5088.4449999999997</v>
      </c>
      <c r="AX29" s="46">
        <v>1016.146</v>
      </c>
      <c r="AY29" s="41"/>
      <c r="AZ29" s="525">
        <v>996351.2069999997</v>
      </c>
    </row>
    <row r="30" spans="2:52" s="95" customFormat="1" ht="25" customHeight="1" thickTop="1" thickBot="1" x14ac:dyDescent="0.4">
      <c r="B30" s="50">
        <v>2017</v>
      </c>
      <c r="C30" s="51" t="s">
        <v>49</v>
      </c>
      <c r="D30" s="52">
        <v>362075</v>
      </c>
      <c r="E30" s="52">
        <v>399941.66399999999</v>
      </c>
      <c r="F30" s="32"/>
      <c r="G30" s="32"/>
      <c r="H30" s="32"/>
      <c r="I30" s="52">
        <v>51759.322800000009</v>
      </c>
      <c r="J30" s="52">
        <v>910.34700000000009</v>
      </c>
      <c r="K30" s="52">
        <v>6660.2</v>
      </c>
      <c r="L30" s="32"/>
      <c r="M30" s="32"/>
      <c r="N30" s="52">
        <v>16891.987000000001</v>
      </c>
      <c r="O30" s="52">
        <v>6663.2139999999999</v>
      </c>
      <c r="P30" s="52">
        <v>23078.59</v>
      </c>
      <c r="Q30" s="52">
        <v>13827.886</v>
      </c>
      <c r="R30" s="52">
        <v>29933.73</v>
      </c>
      <c r="S30" s="52">
        <v>5375.59</v>
      </c>
      <c r="T30" s="52">
        <v>6731</v>
      </c>
      <c r="U30" s="52">
        <v>6200.9</v>
      </c>
      <c r="V30" s="52">
        <v>6906.3</v>
      </c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52">
        <v>4114.1302800000003</v>
      </c>
      <c r="AM30" s="52">
        <v>4581</v>
      </c>
      <c r="AN30" s="32"/>
      <c r="AO30" s="32"/>
      <c r="AP30" s="32"/>
      <c r="AQ30" s="32"/>
      <c r="AR30" s="52">
        <v>16211.099999999979</v>
      </c>
      <c r="AS30" s="52">
        <v>15879.089</v>
      </c>
      <c r="AT30" s="90"/>
      <c r="AU30" s="90"/>
      <c r="AV30" s="92"/>
      <c r="AW30" s="52">
        <v>3818.165</v>
      </c>
      <c r="AX30" s="52">
        <v>1018.7582</v>
      </c>
      <c r="AY30" s="41"/>
      <c r="AZ30" s="525">
        <v>982577.97328000003</v>
      </c>
    </row>
    <row r="31" spans="2:52" s="95" customFormat="1" ht="25" customHeight="1" thickTop="1" thickBot="1" x14ac:dyDescent="0.4">
      <c r="B31" s="35">
        <v>2017</v>
      </c>
      <c r="C31" s="36" t="s">
        <v>50</v>
      </c>
      <c r="D31" s="37">
        <v>392834.99600000004</v>
      </c>
      <c r="E31" s="37">
        <v>420875.29599999997</v>
      </c>
      <c r="F31" s="41"/>
      <c r="G31" s="41"/>
      <c r="H31" s="41"/>
      <c r="I31" s="37">
        <v>24639.859599999996</v>
      </c>
      <c r="J31" s="37">
        <v>1948.4420600000049</v>
      </c>
      <c r="K31" s="37">
        <v>4196.5</v>
      </c>
      <c r="L31" s="41"/>
      <c r="M31" s="41"/>
      <c r="N31" s="37">
        <v>16957.748000000003</v>
      </c>
      <c r="O31" s="37">
        <v>6328.8220799999999</v>
      </c>
      <c r="P31" s="37">
        <v>4780.83</v>
      </c>
      <c r="Q31" s="37">
        <v>12895.733999999999</v>
      </c>
      <c r="R31" s="37">
        <v>13301.839999999998</v>
      </c>
      <c r="S31" s="37">
        <v>4195.09</v>
      </c>
      <c r="T31" s="37">
        <v>3458</v>
      </c>
      <c r="U31" s="37">
        <v>3923.7000000000003</v>
      </c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37">
        <v>7252.7980000000007</v>
      </c>
      <c r="AM31" s="37">
        <v>889</v>
      </c>
      <c r="AN31" s="41"/>
      <c r="AO31" s="41"/>
      <c r="AP31" s="41"/>
      <c r="AQ31" s="41"/>
      <c r="AR31" s="37">
        <v>23899.399999999969</v>
      </c>
      <c r="AS31" s="37">
        <v>32160.881000000005</v>
      </c>
      <c r="AT31" s="90"/>
      <c r="AU31" s="90"/>
      <c r="AV31" s="82"/>
      <c r="AW31" s="37">
        <v>2717.5950000000003</v>
      </c>
      <c r="AX31" s="37">
        <v>936.88710000000003</v>
      </c>
      <c r="AY31" s="41"/>
      <c r="AZ31" s="525">
        <v>978193.41883999994</v>
      </c>
    </row>
    <row r="32" spans="2:52" s="95" customFormat="1" ht="25" customHeight="1" thickTop="1" thickBot="1" x14ac:dyDescent="0.4">
      <c r="B32" s="35">
        <v>2017</v>
      </c>
      <c r="C32" s="36" t="s">
        <v>47</v>
      </c>
      <c r="D32" s="37">
        <v>385496.00000000006</v>
      </c>
      <c r="E32" s="37">
        <v>412559.10400000005</v>
      </c>
      <c r="F32" s="41"/>
      <c r="G32" s="41"/>
      <c r="H32" s="41"/>
      <c r="I32" s="37">
        <v>14467.784299999998</v>
      </c>
      <c r="J32" s="37">
        <v>2232.6800000000003</v>
      </c>
      <c r="K32" s="37">
        <v>611.70000000000005</v>
      </c>
      <c r="L32" s="41"/>
      <c r="M32" s="41"/>
      <c r="N32" s="37">
        <v>15282.287</v>
      </c>
      <c r="O32" s="37">
        <v>6868.0810000000001</v>
      </c>
      <c r="P32" s="37">
        <v>0</v>
      </c>
      <c r="Q32" s="37">
        <v>7265.4530000000004</v>
      </c>
      <c r="R32" s="37">
        <v>6098.5400000000009</v>
      </c>
      <c r="S32" s="37">
        <v>2735.14</v>
      </c>
      <c r="T32" s="37">
        <v>4955</v>
      </c>
      <c r="U32" s="37">
        <v>1303.5999999999999</v>
      </c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37">
        <v>4026.8390000000009</v>
      </c>
      <c r="AM32" s="41"/>
      <c r="AN32" s="41"/>
      <c r="AO32" s="41"/>
      <c r="AP32" s="41"/>
      <c r="AQ32" s="41"/>
      <c r="AR32" s="37">
        <v>21981.990000000053</v>
      </c>
      <c r="AS32" s="37">
        <v>48661.659</v>
      </c>
      <c r="AT32" s="90"/>
      <c r="AU32" s="90"/>
      <c r="AV32" s="92"/>
      <c r="AW32" s="37">
        <v>1588.5050000000001</v>
      </c>
      <c r="AX32" s="37">
        <v>924.00799999999992</v>
      </c>
      <c r="AY32" s="41"/>
      <c r="AZ32" s="525">
        <v>937058.37030000018</v>
      </c>
    </row>
    <row r="33" spans="2:52" s="95" customFormat="1" ht="25" customHeight="1" thickTop="1" thickBot="1" x14ac:dyDescent="0.4">
      <c r="B33" s="44">
        <v>2017</v>
      </c>
      <c r="C33" s="45" t="s">
        <v>48</v>
      </c>
      <c r="D33" s="46">
        <v>387921</v>
      </c>
      <c r="E33" s="46">
        <v>421680.60800000001</v>
      </c>
      <c r="F33" s="47"/>
      <c r="G33" s="47"/>
      <c r="H33" s="47"/>
      <c r="I33" s="46">
        <v>35214.272799999999</v>
      </c>
      <c r="J33" s="46">
        <v>2678.8650000000002</v>
      </c>
      <c r="K33" s="46">
        <v>4454.5</v>
      </c>
      <c r="L33" s="47"/>
      <c r="M33" s="47"/>
      <c r="N33" s="46">
        <v>10329.055999999999</v>
      </c>
      <c r="O33" s="46">
        <v>5719.55</v>
      </c>
      <c r="P33" s="46">
        <v>4309.5300000000007</v>
      </c>
      <c r="Q33" s="46">
        <v>7252.7980000000007</v>
      </c>
      <c r="R33" s="46">
        <v>5449.4800000000005</v>
      </c>
      <c r="S33" s="46">
        <v>4134.5599999999995</v>
      </c>
      <c r="T33" s="46">
        <v>889</v>
      </c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6">
        <v>4543.0811000000003</v>
      </c>
      <c r="AM33" s="47"/>
      <c r="AN33" s="47"/>
      <c r="AO33" s="47"/>
      <c r="AP33" s="47"/>
      <c r="AQ33" s="47"/>
      <c r="AR33" s="46">
        <v>24727.01</v>
      </c>
      <c r="AS33" s="46">
        <v>47554.032530000004</v>
      </c>
      <c r="AT33" s="90"/>
      <c r="AU33" s="90"/>
      <c r="AV33" s="82"/>
      <c r="AW33" s="46">
        <v>1438.0799999999997</v>
      </c>
      <c r="AX33" s="46">
        <v>967.16139999999996</v>
      </c>
      <c r="AY33" s="41"/>
      <c r="AZ33" s="525">
        <v>969262.58482999995</v>
      </c>
    </row>
    <row r="34" spans="2:52" s="95" customFormat="1" ht="25" customHeight="1" thickTop="1" thickBot="1" x14ac:dyDescent="0.4">
      <c r="B34" s="50">
        <v>2016</v>
      </c>
      <c r="C34" s="51" t="s">
        <v>49</v>
      </c>
      <c r="D34" s="52">
        <v>352226.99987</v>
      </c>
      <c r="E34" s="52">
        <v>381986.864</v>
      </c>
      <c r="F34" s="32"/>
      <c r="G34" s="32"/>
      <c r="H34" s="32"/>
      <c r="I34" s="52">
        <v>44841.315738264042</v>
      </c>
      <c r="J34" s="52">
        <v>1670.991</v>
      </c>
      <c r="K34" s="52">
        <v>6218.1</v>
      </c>
      <c r="L34" s="32"/>
      <c r="M34" s="32"/>
      <c r="N34" s="52">
        <v>15970.217599999998</v>
      </c>
      <c r="O34" s="52">
        <v>6648.9299000000219</v>
      </c>
      <c r="P34" s="52">
        <v>19491.620000000021</v>
      </c>
      <c r="Q34" s="52">
        <v>9251.86</v>
      </c>
      <c r="R34" s="52">
        <v>33294.22</v>
      </c>
      <c r="S34" s="52">
        <v>6421.97</v>
      </c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52">
        <v>3715.8874000000001</v>
      </c>
      <c r="AM34" s="32"/>
      <c r="AN34" s="32"/>
      <c r="AO34" s="32"/>
      <c r="AP34" s="32"/>
      <c r="AQ34" s="32"/>
      <c r="AR34" s="52">
        <v>4716.28999999999</v>
      </c>
      <c r="AS34" s="52">
        <v>15484.240999999998</v>
      </c>
      <c r="AT34" s="90"/>
      <c r="AU34" s="90"/>
      <c r="AV34" s="92"/>
      <c r="AW34" s="52">
        <v>7230.89</v>
      </c>
      <c r="AX34" s="52">
        <v>896.76700000000005</v>
      </c>
      <c r="AY34" s="41"/>
      <c r="AZ34" s="525">
        <v>910067.163508264</v>
      </c>
    </row>
    <row r="35" spans="2:52" s="95" customFormat="1" ht="25" customHeight="1" thickTop="1" thickBot="1" x14ac:dyDescent="0.4">
      <c r="B35" s="35">
        <v>2016</v>
      </c>
      <c r="C35" s="36" t="s">
        <v>50</v>
      </c>
      <c r="D35" s="37">
        <v>367266</v>
      </c>
      <c r="E35" s="37">
        <v>394215.34399999998</v>
      </c>
      <c r="F35" s="41"/>
      <c r="G35" s="41"/>
      <c r="H35" s="41"/>
      <c r="I35" s="37">
        <v>40744.873</v>
      </c>
      <c r="J35" s="37">
        <v>2117.848</v>
      </c>
      <c r="K35" s="37">
        <v>5607.4</v>
      </c>
      <c r="L35" s="41"/>
      <c r="M35" s="41"/>
      <c r="N35" s="37">
        <v>13537.48</v>
      </c>
      <c r="O35" s="37">
        <v>6623.2169999999996</v>
      </c>
      <c r="P35" s="37">
        <v>14097.49</v>
      </c>
      <c r="Q35" s="37">
        <v>8967.0300000000007</v>
      </c>
      <c r="R35" s="37">
        <v>10108.709999999999</v>
      </c>
      <c r="S35" s="37">
        <v>4862.8</v>
      </c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37">
        <v>0</v>
      </c>
      <c r="AS35" s="37">
        <v>15286.523999999999</v>
      </c>
      <c r="AT35" s="90"/>
      <c r="AU35" s="90"/>
      <c r="AV35" s="82"/>
      <c r="AW35" s="37">
        <v>9298.08</v>
      </c>
      <c r="AX35" s="37">
        <v>974.65800000000013</v>
      </c>
      <c r="AY35" s="41"/>
      <c r="AZ35" s="525">
        <v>893707.45400000003</v>
      </c>
    </row>
    <row r="36" spans="2:52" s="95" customFormat="1" ht="25" customHeight="1" thickTop="1" thickBot="1" x14ac:dyDescent="0.4">
      <c r="B36" s="35">
        <v>2016</v>
      </c>
      <c r="C36" s="36" t="s">
        <v>47</v>
      </c>
      <c r="D36" s="37">
        <v>362969</v>
      </c>
      <c r="E36" s="37">
        <v>381388.79999999999</v>
      </c>
      <c r="F36" s="41"/>
      <c r="G36" s="41"/>
      <c r="H36" s="41"/>
      <c r="I36" s="37">
        <v>19472.57</v>
      </c>
      <c r="J36" s="37">
        <v>1934.7600000000002</v>
      </c>
      <c r="K36" s="37">
        <v>2702.9</v>
      </c>
      <c r="L36" s="41"/>
      <c r="M36" s="41"/>
      <c r="N36" s="37">
        <v>16290.68</v>
      </c>
      <c r="O36" s="37">
        <v>6363.6900000000005</v>
      </c>
      <c r="P36" s="37">
        <v>20970.659999999996</v>
      </c>
      <c r="Q36" s="37">
        <v>8914.2000000000007</v>
      </c>
      <c r="R36" s="37">
        <v>17266.2</v>
      </c>
      <c r="S36" s="37">
        <v>6940.4100000000008</v>
      </c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37">
        <v>0</v>
      </c>
      <c r="AS36" s="37">
        <v>15435.89</v>
      </c>
      <c r="AT36" s="90"/>
      <c r="AU36" s="90"/>
      <c r="AV36" s="92"/>
      <c r="AW36" s="37">
        <v>9981.25</v>
      </c>
      <c r="AX36" s="37">
        <v>971.31</v>
      </c>
      <c r="AY36" s="41"/>
      <c r="AZ36" s="525">
        <v>871602.32000000007</v>
      </c>
    </row>
    <row r="37" spans="2:52" s="95" customFormat="1" ht="25" customHeight="1" thickTop="1" thickBot="1" x14ac:dyDescent="0.4">
      <c r="B37" s="44">
        <v>2016</v>
      </c>
      <c r="C37" s="45" t="s">
        <v>48</v>
      </c>
      <c r="D37" s="46">
        <v>379741</v>
      </c>
      <c r="E37" s="46">
        <v>347282</v>
      </c>
      <c r="F37" s="47"/>
      <c r="G37" s="47"/>
      <c r="H37" s="47"/>
      <c r="I37" s="46">
        <v>43786</v>
      </c>
      <c r="J37" s="46">
        <v>2195</v>
      </c>
      <c r="K37" s="46">
        <v>6281.9</v>
      </c>
      <c r="L37" s="47"/>
      <c r="M37" s="47"/>
      <c r="N37" s="46">
        <v>10984</v>
      </c>
      <c r="O37" s="46">
        <v>6131</v>
      </c>
      <c r="P37" s="46">
        <v>11210</v>
      </c>
      <c r="Q37" s="46">
        <v>7360.6610000000001</v>
      </c>
      <c r="R37" s="46">
        <v>24960</v>
      </c>
      <c r="S37" s="46">
        <v>7013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6">
        <v>0</v>
      </c>
      <c r="AS37" s="46">
        <v>15341</v>
      </c>
      <c r="AT37" s="90"/>
      <c r="AU37" s="90"/>
      <c r="AV37" s="82"/>
      <c r="AW37" s="46">
        <v>10446</v>
      </c>
      <c r="AX37" s="46">
        <v>932</v>
      </c>
      <c r="AY37" s="41"/>
      <c r="AZ37" s="525">
        <v>873663.56099999999</v>
      </c>
    </row>
    <row r="38" spans="2:52" s="95" customFormat="1" ht="25" customHeight="1" thickTop="1" thickBot="1" x14ac:dyDescent="0.4">
      <c r="B38" s="50">
        <v>2015</v>
      </c>
      <c r="C38" s="51" t="s">
        <v>49</v>
      </c>
      <c r="D38" s="52">
        <v>366469.29</v>
      </c>
      <c r="E38" s="52">
        <v>323628.36</v>
      </c>
      <c r="F38" s="32"/>
      <c r="G38" s="32"/>
      <c r="H38" s="32"/>
      <c r="I38" s="52">
        <v>26976.93</v>
      </c>
      <c r="J38" s="52">
        <v>1142.2</v>
      </c>
      <c r="K38" s="96">
        <v>1058.5</v>
      </c>
      <c r="L38" s="32"/>
      <c r="M38" s="32"/>
      <c r="N38" s="52">
        <v>18462.02</v>
      </c>
      <c r="O38" s="52">
        <v>6321.0800000000008</v>
      </c>
      <c r="P38" s="52">
        <v>25236.789999999997</v>
      </c>
      <c r="Q38" s="52">
        <v>39973.370000000003</v>
      </c>
      <c r="R38" s="52">
        <v>9492.9169999999995</v>
      </c>
      <c r="S38" s="52">
        <v>7292.34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52">
        <v>0</v>
      </c>
      <c r="AS38" s="52">
        <v>15478.02</v>
      </c>
      <c r="AT38" s="90"/>
      <c r="AU38" s="90"/>
      <c r="AV38" s="92"/>
      <c r="AW38" s="52">
        <v>10549.699999999999</v>
      </c>
      <c r="AX38" s="52">
        <v>966.06999999999994</v>
      </c>
      <c r="AY38" s="41"/>
      <c r="AZ38" s="525">
        <v>853047.58699999982</v>
      </c>
    </row>
    <row r="39" spans="2:52" s="95" customFormat="1" ht="25" customHeight="1" thickTop="1" thickBot="1" x14ac:dyDescent="0.4">
      <c r="B39" s="35">
        <v>2015</v>
      </c>
      <c r="C39" s="36" t="s">
        <v>50</v>
      </c>
      <c r="D39" s="37">
        <v>331886.90322580643</v>
      </c>
      <c r="E39" s="37">
        <v>372431.24593548384</v>
      </c>
      <c r="F39" s="41"/>
      <c r="G39" s="41"/>
      <c r="H39" s="41"/>
      <c r="I39" s="37">
        <v>49482.002225806456</v>
      </c>
      <c r="J39" s="37">
        <v>1785.8499354838711</v>
      </c>
      <c r="K39" s="93"/>
      <c r="L39" s="41"/>
      <c r="M39" s="41"/>
      <c r="N39" s="37">
        <v>15059.613290322581</v>
      </c>
      <c r="O39" s="37">
        <v>6272.7868064516133</v>
      </c>
      <c r="P39" s="37">
        <v>17031.051935483873</v>
      </c>
      <c r="Q39" s="37">
        <v>9094.1801935483854</v>
      </c>
      <c r="R39" s="37">
        <v>13524.371290322581</v>
      </c>
      <c r="S39" s="37">
        <v>5577.1545161290323</v>
      </c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37">
        <v>0</v>
      </c>
      <c r="AS39" s="37">
        <v>15215.408580645162</v>
      </c>
      <c r="AT39" s="90"/>
      <c r="AU39" s="90"/>
      <c r="AV39" s="82"/>
      <c r="AW39" s="37">
        <v>11411.2</v>
      </c>
      <c r="AX39" s="37">
        <v>908.90200000000004</v>
      </c>
      <c r="AY39" s="41"/>
      <c r="AZ39" s="525">
        <v>849680.66993548395</v>
      </c>
    </row>
    <row r="40" spans="2:52" s="95" customFormat="1" ht="25" customHeight="1" thickTop="1" thickBot="1" x14ac:dyDescent="0.4">
      <c r="B40" s="35">
        <v>2015</v>
      </c>
      <c r="C40" s="36" t="s">
        <v>47</v>
      </c>
      <c r="D40" s="37">
        <v>316582.85412903229</v>
      </c>
      <c r="E40" s="37">
        <v>359690.72722580645</v>
      </c>
      <c r="F40" s="41"/>
      <c r="G40" s="41"/>
      <c r="H40" s="41"/>
      <c r="I40" s="37">
        <v>24907.847161290323</v>
      </c>
      <c r="J40" s="37">
        <v>2942.3235483870967</v>
      </c>
      <c r="K40" s="41"/>
      <c r="L40" s="41"/>
      <c r="M40" s="41"/>
      <c r="N40" s="37">
        <v>18078.557903225803</v>
      </c>
      <c r="O40" s="37">
        <v>6114.8578709677422</v>
      </c>
      <c r="P40" s="37">
        <v>23771.085483870967</v>
      </c>
      <c r="Q40" s="37">
        <v>7467.860483870968</v>
      </c>
      <c r="R40" s="37">
        <v>27775.113548387104</v>
      </c>
      <c r="S40" s="37">
        <v>6827.0058064516124</v>
      </c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37">
        <v>0</v>
      </c>
      <c r="AS40" s="37">
        <v>15208.703387096775</v>
      </c>
      <c r="AT40" s="90"/>
      <c r="AU40" s="90"/>
      <c r="AV40" s="92"/>
      <c r="AW40" s="37">
        <v>11481.387096774193</v>
      </c>
      <c r="AX40" s="37">
        <v>985.5579677419355</v>
      </c>
      <c r="AY40" s="41"/>
      <c r="AZ40" s="525">
        <v>821833.88161290332</v>
      </c>
    </row>
    <row r="41" spans="2:52" s="95" customFormat="1" ht="25" customHeight="1" thickTop="1" thickBot="1" x14ac:dyDescent="0.4">
      <c r="B41" s="44">
        <v>2015</v>
      </c>
      <c r="C41" s="45" t="s">
        <v>48</v>
      </c>
      <c r="D41" s="46">
        <v>315856.21500000003</v>
      </c>
      <c r="E41" s="46">
        <v>358848.27999999997</v>
      </c>
      <c r="F41" s="47"/>
      <c r="G41" s="47"/>
      <c r="H41" s="47"/>
      <c r="I41" s="46">
        <v>62918.902000000002</v>
      </c>
      <c r="J41" s="46">
        <v>2784.3999999999996</v>
      </c>
      <c r="K41" s="47"/>
      <c r="L41" s="47"/>
      <c r="M41" s="47"/>
      <c r="N41" s="46">
        <v>10333.254000000001</v>
      </c>
      <c r="O41" s="46">
        <v>5772.7370000000001</v>
      </c>
      <c r="P41" s="46">
        <v>11277.560000000001</v>
      </c>
      <c r="Q41" s="46">
        <v>5721.14</v>
      </c>
      <c r="R41" s="46">
        <v>5313.6</v>
      </c>
      <c r="S41" s="46">
        <v>5103.3500000000004</v>
      </c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6">
        <v>12319.500000000002</v>
      </c>
      <c r="AS41" s="46">
        <v>15126.662000000002</v>
      </c>
      <c r="AT41" s="90"/>
      <c r="AU41" s="90"/>
      <c r="AV41" s="82"/>
      <c r="AW41" s="46">
        <v>11254.1</v>
      </c>
      <c r="AX41" s="46">
        <v>920.53700000000003</v>
      </c>
      <c r="AY41" s="41"/>
      <c r="AZ41" s="525">
        <v>823550.23699999996</v>
      </c>
    </row>
    <row r="42" spans="2:52" s="95" customFormat="1" ht="25" customHeight="1" thickTop="1" thickBot="1" x14ac:dyDescent="0.4">
      <c r="B42" s="50">
        <v>2014</v>
      </c>
      <c r="C42" s="51" t="s">
        <v>49</v>
      </c>
      <c r="D42" s="52">
        <v>288160</v>
      </c>
      <c r="E42" s="52">
        <v>330236.86719999998</v>
      </c>
      <c r="F42" s="32"/>
      <c r="G42" s="32"/>
      <c r="H42" s="32"/>
      <c r="I42" s="52">
        <v>52968.670000000006</v>
      </c>
      <c r="J42" s="52">
        <v>1795.9359999999999</v>
      </c>
      <c r="K42" s="32"/>
      <c r="L42" s="32"/>
      <c r="M42" s="32"/>
      <c r="N42" s="52">
        <v>17799.916000000001</v>
      </c>
      <c r="O42" s="52">
        <v>6683.866</v>
      </c>
      <c r="P42" s="52">
        <v>24438.17</v>
      </c>
      <c r="Q42" s="52">
        <v>10460.634</v>
      </c>
      <c r="R42" s="52">
        <v>36511.539999999994</v>
      </c>
      <c r="S42" s="52">
        <v>7541.7000000000007</v>
      </c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52">
        <v>2315.4</v>
      </c>
      <c r="AS42" s="52">
        <v>15392.871000000001</v>
      </c>
      <c r="AT42" s="90"/>
      <c r="AU42" s="90"/>
      <c r="AV42" s="92"/>
      <c r="AW42" s="52">
        <v>9302.4</v>
      </c>
      <c r="AX42" s="52">
        <v>963.7170000000001</v>
      </c>
      <c r="AY42" s="41"/>
      <c r="AZ42" s="525">
        <v>804571.68720000004</v>
      </c>
    </row>
    <row r="43" spans="2:52" s="95" customFormat="1" ht="25" customHeight="1" thickTop="1" thickBot="1" x14ac:dyDescent="0.4">
      <c r="B43" s="35">
        <v>2014</v>
      </c>
      <c r="C43" s="36" t="s">
        <v>50</v>
      </c>
      <c r="D43" s="37">
        <v>296321.97000000003</v>
      </c>
      <c r="E43" s="37">
        <v>342570.36800000002</v>
      </c>
      <c r="F43" s="41"/>
      <c r="G43" s="41"/>
      <c r="H43" s="41"/>
      <c r="I43" s="37">
        <v>62683.794999999998</v>
      </c>
      <c r="J43" s="37">
        <v>3310.518</v>
      </c>
      <c r="K43" s="41"/>
      <c r="L43" s="41"/>
      <c r="M43" s="41"/>
      <c r="N43" s="37">
        <v>17741.914000000001</v>
      </c>
      <c r="O43" s="37">
        <v>6531.576</v>
      </c>
      <c r="P43" s="37">
        <v>23861.33</v>
      </c>
      <c r="Q43" s="37">
        <v>7177.7730000000001</v>
      </c>
      <c r="R43" s="37">
        <v>19927.500000000004</v>
      </c>
      <c r="S43" s="37">
        <v>5132.58</v>
      </c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37">
        <v>62683.794999999998</v>
      </c>
      <c r="AS43" s="37">
        <v>15412.509</v>
      </c>
      <c r="AT43" s="90"/>
      <c r="AU43" s="90"/>
      <c r="AV43" s="82"/>
      <c r="AW43" s="37">
        <v>6356.8</v>
      </c>
      <c r="AX43" s="37">
        <v>896.10599999999988</v>
      </c>
      <c r="AY43" s="41"/>
      <c r="AZ43" s="525">
        <v>870608.5340000001</v>
      </c>
    </row>
    <row r="44" spans="2:52" s="95" customFormat="1" ht="25" customHeight="1" thickTop="1" thickBot="1" x14ac:dyDescent="0.4">
      <c r="B44" s="35">
        <v>2014</v>
      </c>
      <c r="C44" s="36" t="s">
        <v>47</v>
      </c>
      <c r="D44" s="37">
        <v>306802.22000000003</v>
      </c>
      <c r="E44" s="37">
        <v>348520.86399999994</v>
      </c>
      <c r="F44" s="41"/>
      <c r="G44" s="41"/>
      <c r="H44" s="41"/>
      <c r="I44" s="37">
        <v>30837.800461736046</v>
      </c>
      <c r="J44" s="37">
        <v>2529.1208999999999</v>
      </c>
      <c r="K44" s="41"/>
      <c r="L44" s="41"/>
      <c r="M44" s="41"/>
      <c r="N44" s="37">
        <v>18124.962000000007</v>
      </c>
      <c r="O44" s="37">
        <v>6193.7209999999995</v>
      </c>
      <c r="P44" s="37">
        <v>25722.799999999999</v>
      </c>
      <c r="Q44" s="37">
        <v>5665.6190000000006</v>
      </c>
      <c r="R44" s="37">
        <v>21098.489999999983</v>
      </c>
      <c r="S44" s="37">
        <v>5389.2500000000009</v>
      </c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37">
        <v>13960.2</v>
      </c>
      <c r="AS44" s="37">
        <v>15205.618</v>
      </c>
      <c r="AT44" s="90"/>
      <c r="AU44" s="90"/>
      <c r="AV44" s="92"/>
      <c r="AW44" s="37">
        <v>5174</v>
      </c>
      <c r="AX44" s="37">
        <v>944.80600000000004</v>
      </c>
      <c r="AY44" s="41"/>
      <c r="AZ44" s="525">
        <v>806169.47136173607</v>
      </c>
    </row>
    <row r="45" spans="2:52" s="95" customFormat="1" ht="25" customHeight="1" thickTop="1" thickBot="1" x14ac:dyDescent="0.4">
      <c r="B45" s="44">
        <v>2014</v>
      </c>
      <c r="C45" s="45" t="s">
        <v>48</v>
      </c>
      <c r="D45" s="46">
        <v>304252.64699999994</v>
      </c>
      <c r="E45" s="46">
        <v>344421.43999999994</v>
      </c>
      <c r="F45" s="47"/>
      <c r="G45" s="47"/>
      <c r="H45" s="47"/>
      <c r="I45" s="46">
        <v>56731.672000000006</v>
      </c>
      <c r="J45" s="46">
        <v>2696.4700000000003</v>
      </c>
      <c r="K45" s="47"/>
      <c r="L45" s="47"/>
      <c r="M45" s="47"/>
      <c r="N45" s="46">
        <v>10974.743</v>
      </c>
      <c r="O45" s="46">
        <v>3780.2910000000002</v>
      </c>
      <c r="P45" s="46">
        <v>13054.089999999998</v>
      </c>
      <c r="Q45" s="46">
        <v>4169.3869999999997</v>
      </c>
      <c r="R45" s="46">
        <v>7246.39</v>
      </c>
      <c r="S45" s="46">
        <v>4720.2700000000004</v>
      </c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6">
        <v>6545.4000000000005</v>
      </c>
      <c r="AS45" s="46">
        <v>6417.1189999999997</v>
      </c>
      <c r="AT45" s="90"/>
      <c r="AU45" s="90"/>
      <c r="AV45" s="82"/>
      <c r="AW45" s="46">
        <v>8179.15</v>
      </c>
      <c r="AX45" s="46">
        <v>879.01099999999997</v>
      </c>
      <c r="AY45" s="41"/>
      <c r="AZ45" s="525">
        <v>774068.07999999984</v>
      </c>
    </row>
    <row r="46" spans="2:52" s="95" customFormat="1" ht="25" customHeight="1" thickTop="1" thickBot="1" x14ac:dyDescent="0.4">
      <c r="B46" s="50">
        <v>2013</v>
      </c>
      <c r="C46" s="51" t="s">
        <v>49</v>
      </c>
      <c r="D46" s="52">
        <v>290628.12900000002</v>
      </c>
      <c r="E46" s="52">
        <v>325447.00799999997</v>
      </c>
      <c r="F46" s="32"/>
      <c r="G46" s="32"/>
      <c r="H46" s="32"/>
      <c r="I46" s="52">
        <v>46952.060000000005</v>
      </c>
      <c r="J46" s="52">
        <v>651.41999999999996</v>
      </c>
      <c r="K46" s="32"/>
      <c r="L46" s="32"/>
      <c r="M46" s="32"/>
      <c r="N46" s="52">
        <v>12425.137000000001</v>
      </c>
      <c r="O46" s="52">
        <v>5428.8590000000013</v>
      </c>
      <c r="P46" s="52">
        <v>18991.21</v>
      </c>
      <c r="Q46" s="52">
        <v>5709.2250000000004</v>
      </c>
      <c r="R46" s="52">
        <v>33750.879999999997</v>
      </c>
      <c r="S46" s="52">
        <v>6654.84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52">
        <v>185.70000000000002</v>
      </c>
      <c r="AS46" s="52">
        <v>221.185</v>
      </c>
      <c r="AT46" s="90"/>
      <c r="AU46" s="90"/>
      <c r="AV46" s="92"/>
      <c r="AW46" s="52">
        <v>13190.699999999999</v>
      </c>
      <c r="AX46" s="52">
        <v>779.88900000000001</v>
      </c>
      <c r="AY46" s="41"/>
      <c r="AZ46" s="525">
        <v>761016.24199999997</v>
      </c>
    </row>
    <row r="47" spans="2:52" s="95" customFormat="1" ht="25" customHeight="1" thickTop="1" thickBot="1" x14ac:dyDescent="0.4">
      <c r="B47" s="35">
        <v>2013</v>
      </c>
      <c r="C47" s="36" t="s">
        <v>50</v>
      </c>
      <c r="D47" s="37">
        <v>325104.19699999999</v>
      </c>
      <c r="E47" s="37">
        <v>354212.44799999997</v>
      </c>
      <c r="F47" s="41"/>
      <c r="G47" s="41"/>
      <c r="H47" s="41"/>
      <c r="I47" s="37">
        <v>27150.719000000001</v>
      </c>
      <c r="J47" s="37">
        <v>2342.3100000000004</v>
      </c>
      <c r="K47" s="41"/>
      <c r="L47" s="41"/>
      <c r="M47" s="41"/>
      <c r="N47" s="37">
        <v>3798.578</v>
      </c>
      <c r="O47" s="37">
        <v>1087.9769999999999</v>
      </c>
      <c r="P47" s="37">
        <v>15426.760000000002</v>
      </c>
      <c r="Q47" s="37">
        <v>4868.6889999999994</v>
      </c>
      <c r="R47" s="37">
        <v>16039.169999999998</v>
      </c>
      <c r="S47" s="37">
        <v>5657.89</v>
      </c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37">
        <v>0</v>
      </c>
      <c r="AS47" s="37">
        <v>0</v>
      </c>
      <c r="AT47" s="90"/>
      <c r="AU47" s="90"/>
      <c r="AV47" s="82"/>
      <c r="AW47" s="37">
        <v>10693.699999999999</v>
      </c>
      <c r="AX47" s="37">
        <v>707.77</v>
      </c>
      <c r="AY47" s="41"/>
      <c r="AZ47" s="525">
        <v>767090.2080000001</v>
      </c>
    </row>
    <row r="48" spans="2:52" s="95" customFormat="1" ht="25" customHeight="1" thickTop="1" thickBot="1" x14ac:dyDescent="0.4">
      <c r="B48" s="35">
        <v>2013</v>
      </c>
      <c r="C48" s="36" t="s">
        <v>47</v>
      </c>
      <c r="D48" s="37">
        <v>318655.15600000002</v>
      </c>
      <c r="E48" s="37">
        <v>350963.38799999998</v>
      </c>
      <c r="F48" s="41"/>
      <c r="G48" s="41"/>
      <c r="H48" s="41"/>
      <c r="I48" s="37">
        <v>19204.106399999997</v>
      </c>
      <c r="J48" s="37">
        <v>2855</v>
      </c>
      <c r="K48" s="41"/>
      <c r="L48" s="41"/>
      <c r="M48" s="41"/>
      <c r="N48" s="37">
        <v>1113.5619999999999</v>
      </c>
      <c r="O48" s="37">
        <v>2740.1950000000002</v>
      </c>
      <c r="P48" s="37">
        <v>17538.04</v>
      </c>
      <c r="Q48" s="37">
        <v>4355.42</v>
      </c>
      <c r="R48" s="37">
        <v>26588.16</v>
      </c>
      <c r="S48" s="37">
        <v>8516.69</v>
      </c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37">
        <v>0</v>
      </c>
      <c r="AS48" s="37">
        <v>0</v>
      </c>
      <c r="AT48" s="90"/>
      <c r="AU48" s="90"/>
      <c r="AV48" s="92"/>
      <c r="AW48" s="37">
        <v>10262.75</v>
      </c>
      <c r="AX48" s="37">
        <v>771.37</v>
      </c>
      <c r="AY48" s="41"/>
      <c r="AZ48" s="525">
        <v>763563.83740000008</v>
      </c>
    </row>
    <row r="49" spans="2:52" s="95" customFormat="1" ht="25" customHeight="1" thickTop="1" thickBot="1" x14ac:dyDescent="0.4">
      <c r="B49" s="44">
        <v>2013</v>
      </c>
      <c r="C49" s="45" t="s">
        <v>48</v>
      </c>
      <c r="D49" s="46">
        <v>305757.19400000002</v>
      </c>
      <c r="E49" s="46">
        <v>344946.87999999995</v>
      </c>
      <c r="F49" s="47"/>
      <c r="G49" s="47"/>
      <c r="H49" s="47"/>
      <c r="I49" s="46">
        <v>23119.449399999994</v>
      </c>
      <c r="J49" s="46">
        <v>3170.2169999999996</v>
      </c>
      <c r="K49" s="47"/>
      <c r="L49" s="47"/>
      <c r="M49" s="47"/>
      <c r="N49" s="46">
        <v>213.52912000000103</v>
      </c>
      <c r="O49" s="46">
        <v>6485.585</v>
      </c>
      <c r="P49" s="46">
        <v>15857.42</v>
      </c>
      <c r="Q49" s="46">
        <v>3379.21452</v>
      </c>
      <c r="R49" s="46">
        <v>24844.26</v>
      </c>
      <c r="S49" s="46">
        <v>8296.2400000000016</v>
      </c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6">
        <v>1212.2000000000698</v>
      </c>
      <c r="AS49" s="46">
        <v>143.173</v>
      </c>
      <c r="AT49" s="90"/>
      <c r="AU49" s="90"/>
      <c r="AV49" s="82"/>
      <c r="AW49" s="46">
        <v>8747.9499999999989</v>
      </c>
      <c r="AX49" s="46">
        <v>773.92989999999861</v>
      </c>
      <c r="AY49" s="41"/>
      <c r="AZ49" s="525">
        <v>746947.24193999998</v>
      </c>
    </row>
    <row r="50" spans="2:52" s="95" customFormat="1" ht="25" customHeight="1" thickTop="1" thickBot="1" x14ac:dyDescent="0.4">
      <c r="B50" s="50">
        <v>2012</v>
      </c>
      <c r="C50" s="51" t="s">
        <v>49</v>
      </c>
      <c r="D50" s="52">
        <v>285597.59000000003</v>
      </c>
      <c r="E50" s="52">
        <v>344946.88</v>
      </c>
      <c r="F50" s="32"/>
      <c r="G50" s="32"/>
      <c r="H50" s="32"/>
      <c r="I50" s="52">
        <v>22966.55</v>
      </c>
      <c r="J50" s="52">
        <v>785.61</v>
      </c>
      <c r="K50" s="32"/>
      <c r="L50" s="32"/>
      <c r="M50" s="32"/>
      <c r="N50" s="52">
        <v>410.79</v>
      </c>
      <c r="O50" s="52">
        <v>6474.03</v>
      </c>
      <c r="P50" s="52">
        <v>27281.03</v>
      </c>
      <c r="Q50" s="32"/>
      <c r="R50" s="52">
        <v>33483.07</v>
      </c>
      <c r="S50" s="52">
        <v>8477.82</v>
      </c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52">
        <v>14730.74</v>
      </c>
      <c r="AS50" s="52">
        <v>23079.86</v>
      </c>
      <c r="AT50" s="90"/>
      <c r="AU50" s="90"/>
      <c r="AV50" s="92"/>
      <c r="AW50" s="52">
        <v>5644.85</v>
      </c>
      <c r="AX50" s="52">
        <v>684.48</v>
      </c>
      <c r="AY50" s="41"/>
      <c r="AZ50" s="525">
        <v>774563.29999999993</v>
      </c>
    </row>
    <row r="51" spans="2:52" s="95" customFormat="1" ht="25" customHeight="1" thickTop="1" thickBot="1" x14ac:dyDescent="0.4">
      <c r="B51" s="35">
        <v>2012</v>
      </c>
      <c r="C51" s="36" t="s">
        <v>50</v>
      </c>
      <c r="D51" s="37">
        <v>304139.06400000001</v>
      </c>
      <c r="E51" s="37">
        <v>328518.80599999998</v>
      </c>
      <c r="F51" s="41"/>
      <c r="G51" s="41"/>
      <c r="H51" s="41"/>
      <c r="I51" s="37">
        <v>24488.454000000002</v>
      </c>
      <c r="J51" s="37">
        <v>1171.7249999999999</v>
      </c>
      <c r="K51" s="41"/>
      <c r="L51" s="41"/>
      <c r="M51" s="41"/>
      <c r="N51" s="37">
        <v>1029.133</v>
      </c>
      <c r="O51" s="37">
        <v>5613.2709999999997</v>
      </c>
      <c r="P51" s="37">
        <v>17645.27</v>
      </c>
      <c r="Q51" s="41"/>
      <c r="R51" s="37">
        <v>17187.61</v>
      </c>
      <c r="S51" s="37">
        <v>6307.04</v>
      </c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37">
        <v>16510.900000000001</v>
      </c>
      <c r="AS51" s="37">
        <v>11590.239</v>
      </c>
      <c r="AT51" s="90"/>
      <c r="AU51" s="90"/>
      <c r="AV51" s="82"/>
      <c r="AW51" s="37">
        <v>5712.3</v>
      </c>
      <c r="AX51" s="37">
        <v>787.3</v>
      </c>
      <c r="AY51" s="41"/>
      <c r="AZ51" s="525">
        <v>740701.11200000008</v>
      </c>
    </row>
    <row r="52" spans="2:52" s="95" customFormat="1" ht="25" customHeight="1" thickTop="1" thickBot="1" x14ac:dyDescent="0.4">
      <c r="B52" s="35">
        <v>2012</v>
      </c>
      <c r="C52" s="36" t="s">
        <v>47</v>
      </c>
      <c r="D52" s="37">
        <v>312635</v>
      </c>
      <c r="E52" s="37">
        <v>261676</v>
      </c>
      <c r="F52" s="41"/>
      <c r="G52" s="41"/>
      <c r="H52" s="41"/>
      <c r="I52" s="37">
        <v>11801</v>
      </c>
      <c r="J52" s="37">
        <v>3009</v>
      </c>
      <c r="K52" s="41"/>
      <c r="L52" s="41"/>
      <c r="M52" s="41"/>
      <c r="N52" s="37">
        <v>2660</v>
      </c>
      <c r="O52" s="37">
        <v>5709</v>
      </c>
      <c r="P52" s="37">
        <v>21555</v>
      </c>
      <c r="Q52" s="41"/>
      <c r="R52" s="37">
        <v>8053</v>
      </c>
      <c r="S52" s="37">
        <v>23328</v>
      </c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37">
        <v>37000</v>
      </c>
      <c r="AS52" s="37">
        <v>14055</v>
      </c>
      <c r="AT52" s="90"/>
      <c r="AU52" s="90"/>
      <c r="AV52" s="92"/>
      <c r="AW52" s="37">
        <v>6348</v>
      </c>
      <c r="AX52" s="37">
        <v>810.74699999999996</v>
      </c>
      <c r="AY52" s="41"/>
      <c r="AZ52" s="525">
        <v>708639.74699999997</v>
      </c>
    </row>
    <row r="53" spans="2:52" s="95" customFormat="1" ht="25" customHeight="1" thickTop="1" thickBot="1" x14ac:dyDescent="0.4">
      <c r="B53" s="44">
        <v>2012</v>
      </c>
      <c r="C53" s="45" t="s">
        <v>48</v>
      </c>
      <c r="D53" s="46">
        <v>372265.27399999998</v>
      </c>
      <c r="E53" s="46">
        <v>60771.892</v>
      </c>
      <c r="F53" s="47"/>
      <c r="G53" s="47"/>
      <c r="H53" s="47"/>
      <c r="I53" s="46">
        <v>26057.49</v>
      </c>
      <c r="J53" s="46">
        <v>3816</v>
      </c>
      <c r="K53" s="47"/>
      <c r="L53" s="47"/>
      <c r="M53" s="47"/>
      <c r="N53" s="46">
        <v>515.62599999999998</v>
      </c>
      <c r="O53" s="46">
        <v>4847.3599999999997</v>
      </c>
      <c r="P53" s="46">
        <v>10682.39</v>
      </c>
      <c r="Q53" s="47"/>
      <c r="R53" s="46">
        <v>4830.74</v>
      </c>
      <c r="S53" s="46">
        <v>6035.89</v>
      </c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6">
        <v>80456.100000000006</v>
      </c>
      <c r="AS53" s="46">
        <v>21298.366999999998</v>
      </c>
      <c r="AT53" s="46">
        <v>56571.57</v>
      </c>
      <c r="AU53" s="46"/>
      <c r="AV53" s="82"/>
      <c r="AW53" s="46">
        <v>13810.45</v>
      </c>
      <c r="AX53" s="46">
        <v>776.81100000000004</v>
      </c>
      <c r="AY53" s="41"/>
      <c r="AZ53" s="525">
        <v>662735.95999999985</v>
      </c>
    </row>
    <row r="54" spans="2:52" s="95" customFormat="1" ht="25" customHeight="1" thickTop="1" thickBot="1" x14ac:dyDescent="0.4">
      <c r="B54" s="50">
        <v>2011</v>
      </c>
      <c r="C54" s="51" t="s">
        <v>49</v>
      </c>
      <c r="D54" s="52">
        <v>375057.266</v>
      </c>
      <c r="E54" s="32"/>
      <c r="F54" s="32"/>
      <c r="G54" s="32"/>
      <c r="H54" s="32"/>
      <c r="I54" s="52">
        <v>15282.25</v>
      </c>
      <c r="J54" s="52">
        <v>1046</v>
      </c>
      <c r="K54" s="32"/>
      <c r="L54" s="32"/>
      <c r="M54" s="32"/>
      <c r="N54" s="52">
        <v>653.27300000000002</v>
      </c>
      <c r="O54" s="52">
        <v>4951.8599999999997</v>
      </c>
      <c r="P54" s="52">
        <v>25626.87</v>
      </c>
      <c r="Q54" s="32"/>
      <c r="R54" s="52">
        <v>35367.14</v>
      </c>
      <c r="S54" s="52">
        <v>9012.64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52">
        <v>85418.3</v>
      </c>
      <c r="AS54" s="52">
        <v>15238</v>
      </c>
      <c r="AT54" s="52">
        <v>62306.36</v>
      </c>
      <c r="AU54" s="52"/>
      <c r="AV54" s="92"/>
      <c r="AW54" s="52">
        <v>10425.950000000001</v>
      </c>
      <c r="AX54" s="52">
        <v>742.73</v>
      </c>
      <c r="AY54" s="41"/>
      <c r="AZ54" s="525">
        <v>641128.63899999997</v>
      </c>
    </row>
    <row r="55" spans="2:52" s="95" customFormat="1" ht="25" customHeight="1" thickTop="1" thickBot="1" x14ac:dyDescent="0.4">
      <c r="B55" s="35">
        <v>2011</v>
      </c>
      <c r="C55" s="36" t="s">
        <v>50</v>
      </c>
      <c r="D55" s="37">
        <v>357206.14</v>
      </c>
      <c r="E55" s="41"/>
      <c r="F55" s="41"/>
      <c r="G55" s="41"/>
      <c r="H55" s="41"/>
      <c r="I55" s="37">
        <v>12466.64</v>
      </c>
      <c r="J55" s="37">
        <v>261</v>
      </c>
      <c r="K55" s="41"/>
      <c r="L55" s="41"/>
      <c r="M55" s="41"/>
      <c r="N55" s="37">
        <v>2183.09</v>
      </c>
      <c r="O55" s="37">
        <v>5878.57</v>
      </c>
      <c r="P55" s="37">
        <v>20387.740000000002</v>
      </c>
      <c r="Q55" s="41"/>
      <c r="R55" s="37">
        <v>21954.83</v>
      </c>
      <c r="S55" s="37">
        <v>6919.9</v>
      </c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37">
        <v>95961.7</v>
      </c>
      <c r="AS55" s="37">
        <v>4530.241</v>
      </c>
      <c r="AT55" s="37">
        <v>102942.85</v>
      </c>
      <c r="AU55" s="37">
        <v>2550.4</v>
      </c>
      <c r="AV55" s="82"/>
      <c r="AW55" s="37">
        <v>10630.3</v>
      </c>
      <c r="AX55" s="37">
        <v>775.34400000000005</v>
      </c>
      <c r="AY55" s="41"/>
      <c r="AZ55" s="525">
        <v>644648.74500000023</v>
      </c>
    </row>
    <row r="56" spans="2:52" s="95" customFormat="1" ht="25" customHeight="1" thickTop="1" thickBot="1" x14ac:dyDescent="0.4">
      <c r="B56" s="35">
        <v>2011</v>
      </c>
      <c r="C56" s="36" t="s">
        <v>47</v>
      </c>
      <c r="D56" s="37">
        <v>307952.58799999999</v>
      </c>
      <c r="E56" s="41"/>
      <c r="F56" s="41"/>
      <c r="G56" s="41"/>
      <c r="H56" s="41"/>
      <c r="I56" s="37">
        <v>6654.46</v>
      </c>
      <c r="J56" s="37">
        <v>142</v>
      </c>
      <c r="K56" s="41"/>
      <c r="L56" s="41"/>
      <c r="M56" s="41"/>
      <c r="N56" s="37">
        <v>526.43299999999999</v>
      </c>
      <c r="O56" s="37">
        <v>6661.3019999999997</v>
      </c>
      <c r="P56" s="37">
        <v>22169.53</v>
      </c>
      <c r="Q56" s="41"/>
      <c r="R56" s="37">
        <v>7769.06</v>
      </c>
      <c r="S56" s="37">
        <v>5534.38</v>
      </c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37">
        <v>105630.1</v>
      </c>
      <c r="AS56" s="37">
        <v>22143.05</v>
      </c>
      <c r="AT56" s="37">
        <v>100331.071</v>
      </c>
      <c r="AU56" s="37">
        <v>61134.555999999997</v>
      </c>
      <c r="AV56" s="92"/>
      <c r="AW56" s="37">
        <v>7806.5</v>
      </c>
      <c r="AX56" s="37">
        <v>722.92899999999997</v>
      </c>
      <c r="AY56" s="41"/>
      <c r="AZ56" s="525">
        <v>655177.95900000015</v>
      </c>
    </row>
    <row r="57" spans="2:52" s="95" customFormat="1" ht="25" customHeight="1" thickTop="1" thickBot="1" x14ac:dyDescent="0.4">
      <c r="B57" s="44">
        <v>2011</v>
      </c>
      <c r="C57" s="45" t="s">
        <v>48</v>
      </c>
      <c r="D57" s="46">
        <v>295719.44199999998</v>
      </c>
      <c r="E57" s="47"/>
      <c r="F57" s="47"/>
      <c r="G57" s="47"/>
      <c r="H57" s="47"/>
      <c r="I57" s="46">
        <v>23540.41</v>
      </c>
      <c r="J57" s="46">
        <v>805</v>
      </c>
      <c r="K57" s="47"/>
      <c r="L57" s="47"/>
      <c r="M57" s="47"/>
      <c r="N57" s="46">
        <v>301.99799999999999</v>
      </c>
      <c r="O57" s="46">
        <v>5369.76</v>
      </c>
      <c r="P57" s="46">
        <v>12709.21</v>
      </c>
      <c r="Q57" s="47"/>
      <c r="R57" s="46">
        <v>5291</v>
      </c>
      <c r="S57" s="46">
        <v>892.42</v>
      </c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6">
        <v>104199.2</v>
      </c>
      <c r="AS57" s="46">
        <v>28032</v>
      </c>
      <c r="AT57" s="46">
        <v>98262.67</v>
      </c>
      <c r="AU57" s="46">
        <v>69312.41</v>
      </c>
      <c r="AV57" s="82"/>
      <c r="AW57" s="46">
        <v>6967.1</v>
      </c>
      <c r="AX57" s="46">
        <v>683.6</v>
      </c>
      <c r="AY57" s="41"/>
      <c r="AZ57" s="525">
        <v>652086.22</v>
      </c>
    </row>
    <row r="58" spans="2:52" s="95" customFormat="1" ht="25" customHeight="1" thickTop="1" thickBot="1" x14ac:dyDescent="0.4">
      <c r="B58" s="50">
        <v>2010</v>
      </c>
      <c r="C58" s="51" t="s">
        <v>49</v>
      </c>
      <c r="D58" s="52">
        <v>301866.984</v>
      </c>
      <c r="E58" s="32"/>
      <c r="F58" s="32"/>
      <c r="G58" s="32"/>
      <c r="H58" s="32"/>
      <c r="I58" s="52">
        <v>24679.47</v>
      </c>
      <c r="J58" s="52">
        <v>0</v>
      </c>
      <c r="K58" s="32"/>
      <c r="L58" s="32"/>
      <c r="M58" s="32"/>
      <c r="N58" s="52">
        <v>286.62200000000001</v>
      </c>
      <c r="O58" s="52">
        <v>5969.36</v>
      </c>
      <c r="P58" s="52">
        <v>23191.01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52">
        <v>98642.4</v>
      </c>
      <c r="AS58" s="52">
        <v>30326</v>
      </c>
      <c r="AT58" s="52">
        <v>104811.15700000001</v>
      </c>
      <c r="AU58" s="52">
        <v>43208.144999999997</v>
      </c>
      <c r="AV58" s="92"/>
      <c r="AW58" s="52">
        <v>7180.6</v>
      </c>
      <c r="AX58" s="52">
        <v>761.15</v>
      </c>
      <c r="AY58" s="41"/>
      <c r="AZ58" s="525">
        <v>640922.89800000004</v>
      </c>
    </row>
    <row r="59" spans="2:52" s="95" customFormat="1" ht="25" customHeight="1" thickTop="1" thickBot="1" x14ac:dyDescent="0.4">
      <c r="B59" s="35">
        <v>2010</v>
      </c>
      <c r="C59" s="36" t="s">
        <v>50</v>
      </c>
      <c r="D59" s="37">
        <v>330195.60399999999</v>
      </c>
      <c r="E59" s="41"/>
      <c r="F59" s="41"/>
      <c r="G59" s="41"/>
      <c r="H59" s="41"/>
      <c r="I59" s="37">
        <v>23512.175999999999</v>
      </c>
      <c r="J59" s="37">
        <v>1677</v>
      </c>
      <c r="K59" s="41"/>
      <c r="L59" s="41"/>
      <c r="M59" s="41"/>
      <c r="N59" s="37">
        <v>451.58199999999999</v>
      </c>
      <c r="O59" s="37">
        <v>4623.99</v>
      </c>
      <c r="P59" s="37">
        <v>16414.939999999999</v>
      </c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37">
        <v>86915.099000000002</v>
      </c>
      <c r="AS59" s="37">
        <v>22187</v>
      </c>
      <c r="AT59" s="37">
        <v>102974.73</v>
      </c>
      <c r="AU59" s="37">
        <v>36482.370000000003</v>
      </c>
      <c r="AV59" s="82"/>
      <c r="AW59" s="37">
        <v>7828.2</v>
      </c>
      <c r="AX59" s="37">
        <v>783.1</v>
      </c>
      <c r="AY59" s="41"/>
      <c r="AZ59" s="525">
        <v>634045.79099999985</v>
      </c>
    </row>
    <row r="60" spans="2:52" s="95" customFormat="1" ht="25" customHeight="1" thickTop="1" thickBot="1" x14ac:dyDescent="0.4">
      <c r="B60" s="35">
        <v>2010</v>
      </c>
      <c r="C60" s="36" t="s">
        <v>47</v>
      </c>
      <c r="D60" s="37">
        <v>322400.098</v>
      </c>
      <c r="E60" s="41"/>
      <c r="F60" s="41"/>
      <c r="G60" s="41"/>
      <c r="H60" s="41"/>
      <c r="I60" s="37">
        <v>9829.1630000000005</v>
      </c>
      <c r="J60" s="37">
        <v>777</v>
      </c>
      <c r="K60" s="41"/>
      <c r="L60" s="41"/>
      <c r="M60" s="41"/>
      <c r="N60" s="37">
        <v>432.07900000000001</v>
      </c>
      <c r="O60" s="37">
        <v>6550.5749999999998</v>
      </c>
      <c r="P60" s="37">
        <v>13878.78</v>
      </c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37">
        <v>93845</v>
      </c>
      <c r="AS60" s="37">
        <v>19156</v>
      </c>
      <c r="AT60" s="37">
        <v>105451.255</v>
      </c>
      <c r="AU60" s="37">
        <v>40964.629999999997</v>
      </c>
      <c r="AV60" s="92"/>
      <c r="AW60" s="37">
        <v>7059.7</v>
      </c>
      <c r="AX60" s="37">
        <v>763.4</v>
      </c>
      <c r="AY60" s="41"/>
      <c r="AZ60" s="525">
        <v>621107.68000000005</v>
      </c>
    </row>
    <row r="61" spans="2:52" s="95" customFormat="1" ht="25" customHeight="1" thickTop="1" thickBot="1" x14ac:dyDescent="0.4">
      <c r="B61" s="44">
        <v>2010</v>
      </c>
      <c r="C61" s="45" t="s">
        <v>48</v>
      </c>
      <c r="D61" s="46">
        <v>301340.01</v>
      </c>
      <c r="E61" s="47"/>
      <c r="F61" s="47"/>
      <c r="G61" s="47"/>
      <c r="H61" s="47"/>
      <c r="I61" s="46">
        <v>22293.73</v>
      </c>
      <c r="J61" s="46">
        <v>2343</v>
      </c>
      <c r="K61" s="47"/>
      <c r="L61" s="47"/>
      <c r="M61" s="47"/>
      <c r="N61" s="46">
        <v>2251.61</v>
      </c>
      <c r="O61" s="46">
        <v>5164.7820000000002</v>
      </c>
      <c r="P61" s="46">
        <v>12874.99</v>
      </c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6">
        <v>93178.100999999995</v>
      </c>
      <c r="AS61" s="46">
        <v>10893</v>
      </c>
      <c r="AT61" s="46">
        <v>104538.692</v>
      </c>
      <c r="AU61" s="46">
        <v>26704.499</v>
      </c>
      <c r="AV61" s="82"/>
      <c r="AW61" s="46">
        <v>7142.8</v>
      </c>
      <c r="AX61" s="46">
        <v>700.5</v>
      </c>
      <c r="AY61" s="41"/>
      <c r="AZ61" s="525">
        <v>589425.71400000004</v>
      </c>
    </row>
    <row r="62" spans="2:52" s="95" customFormat="1" ht="25" customHeight="1" thickTop="1" thickBot="1" x14ac:dyDescent="0.4">
      <c r="B62" s="50">
        <v>2009</v>
      </c>
      <c r="C62" s="51" t="s">
        <v>49</v>
      </c>
      <c r="D62" s="52">
        <v>299534.25400000002</v>
      </c>
      <c r="E62" s="32"/>
      <c r="F62" s="32"/>
      <c r="G62" s="32"/>
      <c r="H62" s="32"/>
      <c r="I62" s="52">
        <v>22445.133999999998</v>
      </c>
      <c r="J62" s="52">
        <v>503</v>
      </c>
      <c r="K62" s="32"/>
      <c r="L62" s="32"/>
      <c r="M62" s="32"/>
      <c r="N62" s="52">
        <v>106.462</v>
      </c>
      <c r="O62" s="52">
        <v>7445.6580000000004</v>
      </c>
      <c r="P62" s="52">
        <v>15805.38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52">
        <v>97738.45</v>
      </c>
      <c r="AS62" s="52">
        <v>275</v>
      </c>
      <c r="AT62" s="52">
        <v>104925.444</v>
      </c>
      <c r="AU62" s="52">
        <v>33756.379000000001</v>
      </c>
      <c r="AV62" s="92"/>
      <c r="AW62" s="52">
        <v>6834.2560000000003</v>
      </c>
      <c r="AX62" s="52">
        <v>677.3</v>
      </c>
      <c r="AY62" s="41"/>
      <c r="AZ62" s="525">
        <v>590046.71700000006</v>
      </c>
    </row>
    <row r="63" spans="2:52" s="95" customFormat="1" ht="25" customHeight="1" thickTop="1" thickBot="1" x14ac:dyDescent="0.4">
      <c r="B63" s="35">
        <v>2009</v>
      </c>
      <c r="C63" s="36" t="s">
        <v>50</v>
      </c>
      <c r="D63" s="37">
        <v>307590.64600000001</v>
      </c>
      <c r="E63" s="41"/>
      <c r="F63" s="41"/>
      <c r="G63" s="41"/>
      <c r="H63" s="41"/>
      <c r="I63" s="37">
        <v>25018.971000000001</v>
      </c>
      <c r="J63" s="37">
        <v>1944</v>
      </c>
      <c r="K63" s="41"/>
      <c r="L63" s="41"/>
      <c r="M63" s="41"/>
      <c r="N63" s="37">
        <v>491.93700000000001</v>
      </c>
      <c r="O63" s="37">
        <v>7138.1629999999996</v>
      </c>
      <c r="P63" s="37">
        <v>107.51</v>
      </c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37">
        <v>101506.65</v>
      </c>
      <c r="AS63" s="41"/>
      <c r="AT63" s="37">
        <v>105856.9</v>
      </c>
      <c r="AU63" s="37">
        <v>39599.135000000002</v>
      </c>
      <c r="AV63" s="82"/>
      <c r="AW63" s="37">
        <v>5254.634</v>
      </c>
      <c r="AX63" s="37">
        <v>664.2</v>
      </c>
      <c r="AY63" s="41"/>
      <c r="AZ63" s="525">
        <v>595172.74599999993</v>
      </c>
    </row>
    <row r="64" spans="2:52" s="95" customFormat="1" ht="25" customHeight="1" thickTop="1" thickBot="1" x14ac:dyDescent="0.4">
      <c r="B64" s="35">
        <v>2009</v>
      </c>
      <c r="C64" s="36" t="s">
        <v>47</v>
      </c>
      <c r="D64" s="37">
        <v>307740.598</v>
      </c>
      <c r="E64" s="41"/>
      <c r="F64" s="41"/>
      <c r="G64" s="41"/>
      <c r="H64" s="41"/>
      <c r="I64" s="37">
        <v>14481.102999999999</v>
      </c>
      <c r="J64" s="41"/>
      <c r="K64" s="41"/>
      <c r="L64" s="41"/>
      <c r="M64" s="41"/>
      <c r="N64" s="37">
        <v>476.95400000000001</v>
      </c>
      <c r="O64" s="37">
        <v>6273.28</v>
      </c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37">
        <v>91542.88</v>
      </c>
      <c r="AS64" s="41"/>
      <c r="AT64" s="37">
        <v>102842.318</v>
      </c>
      <c r="AU64" s="37">
        <v>34495.016000000003</v>
      </c>
      <c r="AV64" s="92"/>
      <c r="AW64" s="37">
        <v>6363.1880000000001</v>
      </c>
      <c r="AX64" s="37">
        <v>640.22900000000004</v>
      </c>
      <c r="AY64" s="41"/>
      <c r="AZ64" s="525">
        <v>564855.56599999999</v>
      </c>
    </row>
    <row r="65" spans="2:52" s="95" customFormat="1" ht="25" customHeight="1" thickTop="1" thickBot="1" x14ac:dyDescent="0.4">
      <c r="B65" s="44">
        <v>2009</v>
      </c>
      <c r="C65" s="45" t="s">
        <v>48</v>
      </c>
      <c r="D65" s="46">
        <v>320109.103</v>
      </c>
      <c r="E65" s="47"/>
      <c r="F65" s="47"/>
      <c r="G65" s="47"/>
      <c r="H65" s="47"/>
      <c r="I65" s="46">
        <v>25905.311000000002</v>
      </c>
      <c r="J65" s="47"/>
      <c r="K65" s="47"/>
      <c r="L65" s="47"/>
      <c r="M65" s="47"/>
      <c r="N65" s="46">
        <v>227.768</v>
      </c>
      <c r="O65" s="46">
        <v>7486.6409999999996</v>
      </c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6">
        <v>71087.8</v>
      </c>
      <c r="AS65" s="47"/>
      <c r="AT65" s="46">
        <v>94461.411999999997</v>
      </c>
      <c r="AU65" s="46">
        <v>18522.878000000001</v>
      </c>
      <c r="AV65" s="82"/>
      <c r="AW65" s="46">
        <v>6610.54</v>
      </c>
      <c r="AX65" s="46">
        <v>585.79999999999995</v>
      </c>
      <c r="AY65" s="41"/>
      <c r="AZ65" s="525">
        <v>544997.25300000003</v>
      </c>
    </row>
    <row r="66" spans="2:52" s="95" customFormat="1" ht="25" customHeight="1" thickTop="1" thickBot="1" x14ac:dyDescent="0.4">
      <c r="B66" s="50">
        <v>2008</v>
      </c>
      <c r="C66" s="51" t="s">
        <v>49</v>
      </c>
      <c r="D66" s="52">
        <v>328856.90500000003</v>
      </c>
      <c r="E66" s="32"/>
      <c r="F66" s="32"/>
      <c r="G66" s="32"/>
      <c r="H66" s="32"/>
      <c r="I66" s="52">
        <v>20498.37</v>
      </c>
      <c r="J66" s="32"/>
      <c r="K66" s="32"/>
      <c r="L66" s="32"/>
      <c r="M66" s="32"/>
      <c r="N66" s="52">
        <v>184.96700000000001</v>
      </c>
      <c r="O66" s="52">
        <v>7378.7079999999996</v>
      </c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52">
        <v>85134.13</v>
      </c>
      <c r="AS66" s="32"/>
      <c r="AT66" s="52">
        <v>55409.114000000001</v>
      </c>
      <c r="AU66" s="52">
        <v>34338.779000000002</v>
      </c>
      <c r="AV66" s="92"/>
      <c r="AW66" s="52">
        <v>7079.0720000000001</v>
      </c>
      <c r="AX66" s="52">
        <v>587.4</v>
      </c>
      <c r="AY66" s="41"/>
      <c r="AZ66" s="525">
        <v>539467.44500000007</v>
      </c>
    </row>
    <row r="67" spans="2:52" s="95" customFormat="1" ht="25" customHeight="1" thickTop="1" thickBot="1" x14ac:dyDescent="0.4">
      <c r="B67" s="35">
        <v>2008</v>
      </c>
      <c r="C67" s="36" t="s">
        <v>50</v>
      </c>
      <c r="D67" s="37">
        <v>322580</v>
      </c>
      <c r="E67" s="41"/>
      <c r="F67" s="41"/>
      <c r="G67" s="41"/>
      <c r="H67" s="41"/>
      <c r="I67" s="37">
        <v>19996</v>
      </c>
      <c r="J67" s="41"/>
      <c r="K67" s="41"/>
      <c r="L67" s="41"/>
      <c r="M67" s="41"/>
      <c r="N67" s="37">
        <v>137</v>
      </c>
      <c r="O67" s="37">
        <v>7790</v>
      </c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37">
        <v>32076.561000000002</v>
      </c>
      <c r="AS67" s="41"/>
      <c r="AT67" s="37">
        <v>62289.788</v>
      </c>
      <c r="AU67" s="37">
        <v>38581.78</v>
      </c>
      <c r="AV67" s="82"/>
      <c r="AW67" s="37">
        <v>6505</v>
      </c>
      <c r="AX67" s="37">
        <v>581.79999999999995</v>
      </c>
      <c r="AY67" s="41"/>
      <c r="AZ67" s="525">
        <v>490537.92899999995</v>
      </c>
    </row>
    <row r="68" spans="2:52" s="95" customFormat="1" ht="25" customHeight="1" thickTop="1" thickBot="1" x14ac:dyDescent="0.4">
      <c r="B68" s="35">
        <v>2008</v>
      </c>
      <c r="C68" s="36" t="s">
        <v>47</v>
      </c>
      <c r="D68" s="37">
        <v>353376.94400000002</v>
      </c>
      <c r="E68" s="41"/>
      <c r="F68" s="41"/>
      <c r="G68" s="41"/>
      <c r="H68" s="41"/>
      <c r="I68" s="37">
        <v>4149.0240000000003</v>
      </c>
      <c r="J68" s="41"/>
      <c r="K68" s="41"/>
      <c r="L68" s="41"/>
      <c r="M68" s="41"/>
      <c r="N68" s="37">
        <v>431.8</v>
      </c>
      <c r="O68" s="37">
        <v>7736.8</v>
      </c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37">
        <v>131761</v>
      </c>
      <c r="AV68" s="92"/>
      <c r="AW68" s="37">
        <v>17887.8</v>
      </c>
      <c r="AX68" s="37">
        <v>587.70000000000005</v>
      </c>
      <c r="AY68" s="41"/>
      <c r="AZ68" s="525">
        <v>515931.06799999997</v>
      </c>
    </row>
    <row r="69" spans="2:52" s="95" customFormat="1" ht="25" customHeight="1" thickTop="1" thickBot="1" x14ac:dyDescent="0.4">
      <c r="B69" s="44">
        <v>2008</v>
      </c>
      <c r="C69" s="45" t="s">
        <v>48</v>
      </c>
      <c r="D69" s="46">
        <v>368630.12800000003</v>
      </c>
      <c r="E69" s="47"/>
      <c r="F69" s="47"/>
      <c r="G69" s="47"/>
      <c r="H69" s="47"/>
      <c r="I69" s="46">
        <v>10472.6247</v>
      </c>
      <c r="J69" s="47"/>
      <c r="K69" s="47"/>
      <c r="L69" s="47"/>
      <c r="M69" s="47"/>
      <c r="N69" s="46">
        <v>400.03699999999998</v>
      </c>
      <c r="O69" s="46">
        <v>6891.7349999999997</v>
      </c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6">
        <v>106572</v>
      </c>
      <c r="AV69" s="82"/>
      <c r="AW69" s="46">
        <v>9450.2639999999992</v>
      </c>
      <c r="AX69" s="46">
        <v>540.79999999999995</v>
      </c>
      <c r="AY69" s="41"/>
      <c r="AZ69" s="525">
        <v>502957.58870000002</v>
      </c>
    </row>
    <row r="70" spans="2:52" s="95" customFormat="1" ht="25" customHeight="1" thickTop="1" thickBot="1" x14ac:dyDescent="0.4">
      <c r="B70" s="50">
        <v>2007</v>
      </c>
      <c r="C70" s="51" t="s">
        <v>49</v>
      </c>
      <c r="D70" s="52">
        <v>361992</v>
      </c>
      <c r="E70" s="32"/>
      <c r="F70" s="32"/>
      <c r="G70" s="32"/>
      <c r="H70" s="32"/>
      <c r="I70" s="32"/>
      <c r="J70" s="32"/>
      <c r="K70" s="32"/>
      <c r="L70" s="32"/>
      <c r="M70" s="32"/>
      <c r="N70" s="52">
        <v>108</v>
      </c>
      <c r="O70" s="52">
        <v>6221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52">
        <v>125760</v>
      </c>
      <c r="AV70" s="92"/>
      <c r="AW70" s="52">
        <v>7578</v>
      </c>
      <c r="AX70" s="52">
        <v>567.1</v>
      </c>
      <c r="AY70" s="41"/>
      <c r="AZ70" s="525">
        <v>502226.1</v>
      </c>
    </row>
    <row r="71" spans="2:52" s="95" customFormat="1" ht="25" customHeight="1" thickTop="1" thickBot="1" x14ac:dyDescent="0.4">
      <c r="B71" s="35">
        <v>2007</v>
      </c>
      <c r="C71" s="36" t="s">
        <v>50</v>
      </c>
      <c r="D71" s="37">
        <v>322664</v>
      </c>
      <c r="E71" s="41"/>
      <c r="F71" s="41"/>
      <c r="G71" s="41"/>
      <c r="H71" s="41"/>
      <c r="I71" s="41"/>
      <c r="J71" s="41"/>
      <c r="K71" s="41"/>
      <c r="L71" s="41"/>
      <c r="M71" s="41"/>
      <c r="N71" s="37">
        <v>454</v>
      </c>
      <c r="O71" s="37">
        <v>8267</v>
      </c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37">
        <v>138033</v>
      </c>
      <c r="AV71" s="82"/>
      <c r="AW71" s="37">
        <v>11474.32</v>
      </c>
      <c r="AX71" s="37">
        <v>413.7</v>
      </c>
      <c r="AY71" s="41"/>
      <c r="AZ71" s="525">
        <v>481306.02</v>
      </c>
    </row>
    <row r="72" spans="2:52" s="95" customFormat="1" ht="25" customHeight="1" thickTop="1" thickBot="1" x14ac:dyDescent="0.4">
      <c r="B72" s="35">
        <v>2007</v>
      </c>
      <c r="C72" s="36" t="s">
        <v>47</v>
      </c>
      <c r="D72" s="37">
        <v>301822</v>
      </c>
      <c r="E72" s="41"/>
      <c r="F72" s="41"/>
      <c r="G72" s="41"/>
      <c r="H72" s="41"/>
      <c r="I72" s="41"/>
      <c r="J72" s="41"/>
      <c r="K72" s="41"/>
      <c r="L72" s="41"/>
      <c r="M72" s="41"/>
      <c r="N72" s="37">
        <v>77.515000000000001</v>
      </c>
      <c r="O72" s="37">
        <v>8013</v>
      </c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37">
        <v>118592</v>
      </c>
      <c r="AV72" s="92"/>
      <c r="AW72" s="37">
        <v>20830</v>
      </c>
      <c r="AX72" s="37">
        <v>517</v>
      </c>
      <c r="AY72" s="41"/>
      <c r="AZ72" s="525">
        <v>449851.51500000001</v>
      </c>
    </row>
    <row r="73" spans="2:52" s="95" customFormat="1" ht="25" customHeight="1" thickTop="1" thickBot="1" x14ac:dyDescent="0.4">
      <c r="B73" s="44">
        <v>2007</v>
      </c>
      <c r="C73" s="45" t="s">
        <v>48</v>
      </c>
      <c r="D73" s="46">
        <v>277066</v>
      </c>
      <c r="E73" s="47"/>
      <c r="F73" s="47"/>
      <c r="G73" s="47"/>
      <c r="H73" s="47"/>
      <c r="I73" s="47"/>
      <c r="J73" s="47"/>
      <c r="K73" s="47"/>
      <c r="L73" s="47"/>
      <c r="M73" s="47"/>
      <c r="N73" s="46">
        <v>104.098</v>
      </c>
      <c r="O73" s="46">
        <v>7142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6">
        <v>156622</v>
      </c>
      <c r="AV73" s="82"/>
      <c r="AW73" s="46">
        <v>18402</v>
      </c>
      <c r="AX73" s="46">
        <v>517</v>
      </c>
      <c r="AY73" s="41"/>
      <c r="AZ73" s="525">
        <v>459853.098</v>
      </c>
    </row>
    <row r="74" spans="2:52" s="95" customFormat="1" ht="25" customHeight="1" thickTop="1" thickBot="1" x14ac:dyDescent="0.4">
      <c r="B74" s="50">
        <v>2006</v>
      </c>
      <c r="C74" s="51" t="s">
        <v>49</v>
      </c>
      <c r="D74" s="52">
        <v>262810</v>
      </c>
      <c r="E74" s="32"/>
      <c r="F74" s="32"/>
      <c r="G74" s="32"/>
      <c r="H74" s="32"/>
      <c r="I74" s="32"/>
      <c r="J74" s="32"/>
      <c r="K74" s="32"/>
      <c r="L74" s="32"/>
      <c r="M74" s="32"/>
      <c r="N74" s="52">
        <v>164</v>
      </c>
      <c r="O74" s="52">
        <v>7999</v>
      </c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52">
        <v>141484</v>
      </c>
      <c r="AV74" s="92"/>
      <c r="AW74" s="52">
        <v>17397</v>
      </c>
      <c r="AX74" s="52">
        <v>514</v>
      </c>
      <c r="AY74" s="41"/>
      <c r="AZ74" s="525">
        <v>430368</v>
      </c>
    </row>
    <row r="75" spans="2:52" s="95" customFormat="1" ht="25" customHeight="1" thickTop="1" thickBot="1" x14ac:dyDescent="0.4">
      <c r="B75" s="35">
        <v>2006</v>
      </c>
      <c r="C75" s="36" t="s">
        <v>50</v>
      </c>
      <c r="D75" s="37">
        <v>279836</v>
      </c>
      <c r="E75" s="41"/>
      <c r="F75" s="41"/>
      <c r="G75" s="41"/>
      <c r="H75" s="41"/>
      <c r="I75" s="41"/>
      <c r="J75" s="41"/>
      <c r="K75" s="41"/>
      <c r="L75" s="41"/>
      <c r="M75" s="41"/>
      <c r="N75" s="37">
        <v>629</v>
      </c>
      <c r="O75" s="37">
        <v>6675</v>
      </c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37">
        <v>91803</v>
      </c>
      <c r="AV75" s="37"/>
      <c r="AW75" s="37">
        <v>16848</v>
      </c>
      <c r="AX75" s="37">
        <v>799</v>
      </c>
      <c r="AY75" s="41"/>
      <c r="AZ75" s="525">
        <v>396590</v>
      </c>
    </row>
    <row r="76" spans="2:52" s="95" customFormat="1" ht="25" customHeight="1" thickTop="1" thickBot="1" x14ac:dyDescent="0.4">
      <c r="B76" s="35">
        <v>2006</v>
      </c>
      <c r="C76" s="36" t="s">
        <v>47</v>
      </c>
      <c r="D76" s="37">
        <v>296155</v>
      </c>
      <c r="E76" s="41"/>
      <c r="F76" s="41"/>
      <c r="G76" s="41"/>
      <c r="H76" s="41"/>
      <c r="I76" s="41"/>
      <c r="J76" s="41"/>
      <c r="K76" s="41"/>
      <c r="L76" s="41"/>
      <c r="M76" s="41"/>
      <c r="N76" s="37">
        <v>428</v>
      </c>
      <c r="O76" s="37">
        <v>7137</v>
      </c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37">
        <v>73469</v>
      </c>
      <c r="AV76" s="92"/>
      <c r="AW76" s="37">
        <v>6452</v>
      </c>
      <c r="AX76" s="37">
        <v>511</v>
      </c>
      <c r="AY76" s="41"/>
      <c r="AZ76" s="525">
        <v>384152</v>
      </c>
    </row>
    <row r="77" spans="2:52" s="95" customFormat="1" ht="25" customHeight="1" thickTop="1" thickBot="1" x14ac:dyDescent="0.4">
      <c r="B77" s="522">
        <v>2006</v>
      </c>
      <c r="C77" s="97" t="s">
        <v>48</v>
      </c>
      <c r="D77" s="98">
        <v>321655</v>
      </c>
      <c r="E77" s="99"/>
      <c r="F77" s="99"/>
      <c r="G77" s="99"/>
      <c r="H77" s="99"/>
      <c r="I77" s="99"/>
      <c r="J77" s="99"/>
      <c r="K77" s="99"/>
      <c r="L77" s="99"/>
      <c r="M77" s="99"/>
      <c r="N77" s="98">
        <v>401</v>
      </c>
      <c r="O77" s="98">
        <v>6588</v>
      </c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8">
        <v>62743</v>
      </c>
      <c r="AV77" s="37"/>
      <c r="AW77" s="98">
        <v>6031</v>
      </c>
      <c r="AX77" s="98">
        <v>475</v>
      </c>
      <c r="AY77" s="99"/>
      <c r="AZ77" s="525">
        <v>397893</v>
      </c>
    </row>
    <row r="78" spans="2:52" s="66" customFormat="1" ht="15.5" x14ac:dyDescent="0.35">
      <c r="B78" s="100" t="s">
        <v>51</v>
      </c>
      <c r="C78" s="63"/>
      <c r="D78" s="64"/>
      <c r="E78" s="101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64"/>
      <c r="AM78" s="64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</row>
    <row r="79" spans="2:52" s="66" customFormat="1" ht="15.5" x14ac:dyDescent="0.35">
      <c r="B79" s="100" t="s">
        <v>52</v>
      </c>
      <c r="C79" s="68"/>
      <c r="D79" s="64"/>
      <c r="E79" s="101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64"/>
      <c r="AM79" s="64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</row>
    <row r="80" spans="2:52" s="66" customFormat="1" ht="15.5" x14ac:dyDescent="0.35">
      <c r="B80" s="100" t="s">
        <v>53</v>
      </c>
      <c r="C80" s="68"/>
      <c r="D80" s="64"/>
      <c r="E80" s="101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64"/>
      <c r="AM80" s="64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</row>
    <row r="81" spans="2:52" s="66" customFormat="1" ht="15.5" x14ac:dyDescent="0.35">
      <c r="B81" s="100" t="s">
        <v>54</v>
      </c>
      <c r="C81" s="64"/>
      <c r="D81" s="64"/>
      <c r="E81" s="101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64"/>
      <c r="AM81" s="64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</row>
    <row r="82" spans="2:52" s="66" customFormat="1" ht="15.5" x14ac:dyDescent="0.35">
      <c r="B82" s="70"/>
      <c r="C82" s="69" t="s">
        <v>55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64"/>
      <c r="AM82" s="64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</row>
    <row r="83" spans="2:52" s="66" customFormat="1" ht="15.5" x14ac:dyDescent="0.35">
      <c r="B83" s="39"/>
      <c r="C83" s="69" t="s">
        <v>56</v>
      </c>
      <c r="D83" s="64"/>
      <c r="E83" s="101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64"/>
      <c r="AM83" s="64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</row>
    <row r="84" spans="2:52" ht="15.5" x14ac:dyDescent="0.35">
      <c r="B84" s="71"/>
      <c r="C84" s="63" t="s">
        <v>57</v>
      </c>
      <c r="D84" s="64"/>
      <c r="E84" s="102"/>
      <c r="F84" s="68"/>
      <c r="G84" s="68"/>
      <c r="H84" s="64"/>
      <c r="I84" s="64"/>
      <c r="J84" s="64"/>
      <c r="K84" s="64"/>
      <c r="L84" s="64"/>
      <c r="M84" s="64"/>
      <c r="N84" s="64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3"/>
      <c r="AM84" s="103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</row>
    <row r="85" spans="2:52" ht="15.5" x14ac:dyDescent="0.35">
      <c r="B85" s="104"/>
      <c r="C85" s="103"/>
      <c r="D85" s="102"/>
      <c r="E85" s="102"/>
      <c r="F85" s="102"/>
      <c r="G85" s="101"/>
      <c r="H85" s="102"/>
      <c r="I85" s="102"/>
      <c r="J85" s="102"/>
      <c r="K85" s="102"/>
      <c r="L85" s="102"/>
      <c r="M85" s="102"/>
      <c r="N85" s="102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3"/>
      <c r="AM85" s="103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</row>
    <row r="86" spans="2:52" ht="15.5" x14ac:dyDescent="0.35">
      <c r="B86" s="104"/>
      <c r="C86" s="103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3"/>
      <c r="AM86" s="103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</row>
    <row r="87" spans="2:52" ht="15.5" x14ac:dyDescent="0.35">
      <c r="B87" s="104"/>
      <c r="C87" s="103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3"/>
      <c r="AM87" s="103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</row>
    <row r="88" spans="2:52" ht="15.5" x14ac:dyDescent="0.35">
      <c r="B88" s="104"/>
      <c r="C88" s="103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3"/>
      <c r="AM88" s="103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</row>
    <row r="89" spans="2:52" ht="15.5" x14ac:dyDescent="0.35">
      <c r="B89" s="104"/>
      <c r="C89" s="103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3"/>
      <c r="AM89" s="103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</row>
    <row r="90" spans="2:52" ht="15.5" x14ac:dyDescent="0.35">
      <c r="B90" s="104"/>
      <c r="C90" s="103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3"/>
      <c r="AM90" s="103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</row>
    <row r="91" spans="2:52" ht="15.5" x14ac:dyDescent="0.35">
      <c r="B91" s="104"/>
      <c r="C91" s="103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3"/>
      <c r="AM91" s="103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</row>
    <row r="92" spans="2:52" ht="15.5" x14ac:dyDescent="0.35">
      <c r="B92" s="104"/>
      <c r="C92" s="103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3"/>
      <c r="AM92" s="103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</row>
    <row r="93" spans="2:52" ht="15.5" x14ac:dyDescent="0.35">
      <c r="B93" s="104"/>
      <c r="C93" s="103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3"/>
      <c r="AM93" s="103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</row>
    <row r="94" spans="2:52" ht="15.5" x14ac:dyDescent="0.35">
      <c r="B94" s="104"/>
      <c r="C94" s="103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3"/>
      <c r="AM94" s="103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</row>
    <row r="95" spans="2:52" ht="15.5" x14ac:dyDescent="0.35">
      <c r="B95" s="104"/>
      <c r="C95" s="103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3"/>
      <c r="AM95" s="103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</row>
    <row r="96" spans="2:52" ht="15.5" x14ac:dyDescent="0.35">
      <c r="B96" s="104"/>
      <c r="C96" s="103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3"/>
      <c r="AM96" s="103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00A6A-257C-4392-91BA-B90EECA919A9}">
  <sheetPr codeName="Sheet7"/>
  <dimension ref="A1:BC93"/>
  <sheetViews>
    <sheetView showGridLines="0" workbookViewId="0">
      <selection activeCell="F82" sqref="F82"/>
    </sheetView>
  </sheetViews>
  <sheetFormatPr defaultColWidth="8.7265625" defaultRowHeight="14.5" x14ac:dyDescent="0.35"/>
  <cols>
    <col min="1" max="1" width="16.54296875" style="72" customWidth="1"/>
    <col min="2" max="3" width="15.54296875" style="72" customWidth="1"/>
    <col min="4" max="4" width="23.1796875" style="72" customWidth="1"/>
    <col min="5" max="5" width="34" style="72" customWidth="1"/>
    <col min="6" max="8" width="15.54296875" style="72" customWidth="1"/>
    <col min="9" max="9" width="26" style="72" customWidth="1"/>
    <col min="10" max="10" width="27.54296875" style="72" customWidth="1"/>
    <col min="11" max="11" width="15.54296875" style="72" customWidth="1"/>
    <col min="12" max="12" width="19.453125" style="72" customWidth="1"/>
    <col min="13" max="13" width="15.54296875" style="72" customWidth="1"/>
    <col min="14" max="14" width="38.1796875" style="72" customWidth="1"/>
    <col min="15" max="15" width="33.7265625" style="72" customWidth="1"/>
    <col min="16" max="16" width="33.54296875" style="72" customWidth="1"/>
    <col min="17" max="17" width="26.1796875" style="72" customWidth="1"/>
    <col min="18" max="18" width="18.54296875" style="72" customWidth="1"/>
    <col min="19" max="19" width="23.81640625" style="72" customWidth="1"/>
    <col min="20" max="20" width="33.81640625" style="72" customWidth="1"/>
    <col min="21" max="21" width="21.453125" style="72" customWidth="1"/>
    <col min="22" max="22" width="15.54296875" style="72" customWidth="1"/>
    <col min="23" max="23" width="17.81640625" style="72" customWidth="1"/>
    <col min="24" max="24" width="15.54296875" style="72" customWidth="1"/>
    <col min="25" max="25" width="25.54296875" style="72" customWidth="1"/>
    <col min="26" max="26" width="29.1796875" style="72" customWidth="1"/>
    <col min="27" max="31" width="15.54296875" style="72" customWidth="1"/>
    <col min="32" max="32" width="19" style="72" customWidth="1"/>
    <col min="33" max="33" width="20.7265625" style="72" customWidth="1"/>
    <col min="34" max="34" width="21.7265625" style="72" customWidth="1"/>
    <col min="35" max="37" width="15.54296875" style="72" customWidth="1"/>
    <col min="38" max="38" width="17.7265625" style="72" customWidth="1"/>
    <col min="39" max="39" width="28.26953125" style="72" customWidth="1"/>
    <col min="40" max="40" width="17.1796875" style="72" customWidth="1"/>
    <col min="41" max="41" width="30.54296875" style="72" customWidth="1"/>
    <col min="42" max="42" width="43.54296875" style="72" customWidth="1"/>
    <col min="43" max="43" width="61.81640625" style="72" customWidth="1"/>
    <col min="44" max="44" width="20.54296875" style="72" customWidth="1"/>
    <col min="45" max="45" width="30.1796875" style="72" customWidth="1"/>
    <col min="46" max="46" width="29.7265625" style="72" customWidth="1"/>
    <col min="47" max="47" width="18.54296875" style="72" customWidth="1"/>
    <col min="48" max="48" width="45.54296875" style="72" customWidth="1"/>
    <col min="49" max="50" width="15.54296875" style="72" customWidth="1"/>
    <col min="51" max="51" width="19.453125" style="72" customWidth="1"/>
    <col min="52" max="52" width="15.54296875" style="72" customWidth="1"/>
    <col min="53" max="53" width="20.54296875" style="72" customWidth="1"/>
    <col min="54" max="54" width="9.81640625" style="72" bestFit="1" customWidth="1"/>
    <col min="55" max="63" width="20.54296875" style="72" customWidth="1"/>
    <col min="64" max="65" width="25.54296875" style="72" customWidth="1"/>
    <col min="66" max="66" width="16" style="72" customWidth="1"/>
    <col min="67" max="67" width="11.81640625" style="72" bestFit="1" customWidth="1"/>
    <col min="68" max="16384" width="8.7265625" style="72"/>
  </cols>
  <sheetData>
    <row r="1" spans="2:54" x14ac:dyDescent="0.35"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66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8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66"/>
    </row>
    <row r="2" spans="2:54" ht="15.5" x14ac:dyDescent="0.35">
      <c r="B2" s="109"/>
      <c r="C2" s="109"/>
      <c r="D2" s="109"/>
      <c r="E2" s="109"/>
      <c r="F2" s="109"/>
      <c r="G2" s="110"/>
      <c r="H2" s="109"/>
      <c r="I2" s="109"/>
      <c r="J2" s="109"/>
      <c r="K2" s="109"/>
      <c r="L2" s="109"/>
      <c r="M2" s="111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12"/>
      <c r="AH2" s="112"/>
      <c r="AI2" s="112"/>
      <c r="AJ2" s="112"/>
      <c r="AK2" s="112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11"/>
    </row>
    <row r="3" spans="2:54" s="85" customFormat="1" ht="15.5" x14ac:dyDescent="0.25">
      <c r="B3" s="113" t="s">
        <v>71</v>
      </c>
      <c r="C3" s="114" t="s">
        <v>72</v>
      </c>
      <c r="D3" s="114" t="s">
        <v>59</v>
      </c>
      <c r="E3" s="114" t="s">
        <v>4</v>
      </c>
      <c r="F3" s="114" t="s">
        <v>5</v>
      </c>
      <c r="G3" s="114" t="s">
        <v>6</v>
      </c>
      <c r="H3" s="114" t="s">
        <v>60</v>
      </c>
      <c r="I3" s="114" t="s">
        <v>9</v>
      </c>
      <c r="J3" s="114" t="s">
        <v>10</v>
      </c>
      <c r="K3" s="114" t="s">
        <v>11</v>
      </c>
      <c r="L3" s="114" t="s">
        <v>13</v>
      </c>
      <c r="M3" s="114" t="s">
        <v>12</v>
      </c>
      <c r="N3" s="114" t="s">
        <v>14</v>
      </c>
      <c r="O3" s="114" t="s">
        <v>15</v>
      </c>
      <c r="P3" s="114" t="s">
        <v>16</v>
      </c>
      <c r="Q3" s="114" t="s">
        <v>17</v>
      </c>
      <c r="R3" s="114" t="s">
        <v>18</v>
      </c>
      <c r="S3" s="114" t="s">
        <v>19</v>
      </c>
      <c r="T3" s="114" t="s">
        <v>20</v>
      </c>
      <c r="U3" s="114" t="s">
        <v>21</v>
      </c>
      <c r="V3" s="114" t="s">
        <v>22</v>
      </c>
      <c r="W3" s="114" t="s">
        <v>23</v>
      </c>
      <c r="X3" s="114" t="s">
        <v>24</v>
      </c>
      <c r="Y3" s="114" t="s">
        <v>25</v>
      </c>
      <c r="Z3" s="114" t="s">
        <v>26</v>
      </c>
      <c r="AA3" s="114" t="s">
        <v>27</v>
      </c>
      <c r="AB3" s="114" t="s">
        <v>28</v>
      </c>
      <c r="AC3" s="114" t="s">
        <v>29</v>
      </c>
      <c r="AD3" s="114" t="s">
        <v>30</v>
      </c>
      <c r="AE3" s="114" t="s">
        <v>31</v>
      </c>
      <c r="AF3" s="114" t="s">
        <v>32</v>
      </c>
      <c r="AG3" s="114" t="s">
        <v>61</v>
      </c>
      <c r="AH3" s="114" t="s">
        <v>34</v>
      </c>
      <c r="AI3" s="114" t="s">
        <v>35</v>
      </c>
      <c r="AJ3" s="114" t="s">
        <v>36</v>
      </c>
      <c r="AK3" s="114" t="s">
        <v>38</v>
      </c>
      <c r="AL3" s="114" t="s">
        <v>39</v>
      </c>
      <c r="AM3" s="114" t="s">
        <v>40</v>
      </c>
      <c r="AN3" s="114" t="s">
        <v>41</v>
      </c>
      <c r="AO3" s="114" t="s">
        <v>42</v>
      </c>
      <c r="AP3" s="114" t="s">
        <v>62</v>
      </c>
      <c r="AQ3" s="114" t="s">
        <v>63</v>
      </c>
      <c r="AR3" s="114" t="s">
        <v>64</v>
      </c>
      <c r="AS3" s="114" t="s">
        <v>46</v>
      </c>
      <c r="AT3" s="114" t="s">
        <v>65</v>
      </c>
      <c r="AU3" s="114" t="s">
        <v>66</v>
      </c>
      <c r="AV3" s="114" t="s">
        <v>68</v>
      </c>
      <c r="AW3" s="114" t="s">
        <v>69</v>
      </c>
      <c r="AX3" s="114" t="s">
        <v>67</v>
      </c>
      <c r="AY3" s="114" t="s">
        <v>37</v>
      </c>
      <c r="AZ3" s="115" t="s">
        <v>70</v>
      </c>
    </row>
    <row r="4" spans="2:54" s="95" customFormat="1" ht="25" customHeight="1" x14ac:dyDescent="0.35">
      <c r="B4" s="23">
        <v>2024</v>
      </c>
      <c r="C4" s="24" t="s">
        <v>47</v>
      </c>
      <c r="D4" s="25">
        <v>17979.542426</v>
      </c>
      <c r="E4" s="25">
        <v>112895.82950040336</v>
      </c>
      <c r="F4" s="25">
        <v>41953.694517999997</v>
      </c>
      <c r="G4" s="25">
        <v>8934.6668740000005</v>
      </c>
      <c r="H4" s="25">
        <v>34895.184350999996</v>
      </c>
      <c r="I4" s="25">
        <v>6303.3091759999998</v>
      </c>
      <c r="J4" s="25">
        <v>444.10182900000001</v>
      </c>
      <c r="K4" s="25">
        <v>2140.5952619999998</v>
      </c>
      <c r="L4" s="25">
        <v>9184.4692539999996</v>
      </c>
      <c r="M4" s="25">
        <v>16047.624338</v>
      </c>
      <c r="N4" s="25">
        <v>3035.80152</v>
      </c>
      <c r="O4" s="116"/>
      <c r="P4" s="25">
        <v>6780.8042960000002</v>
      </c>
      <c r="Q4" s="25">
        <v>6587.9988770207237</v>
      </c>
      <c r="R4" s="25">
        <v>6912.6852200000003</v>
      </c>
      <c r="S4" s="25">
        <v>2044.083257</v>
      </c>
      <c r="T4" s="25">
        <v>3177.926594</v>
      </c>
      <c r="U4" s="25">
        <v>2984.3225010000001</v>
      </c>
      <c r="V4" s="26">
        <v>2515.7019369999998</v>
      </c>
      <c r="W4" s="25">
        <v>1732.854924</v>
      </c>
      <c r="X4" s="25">
        <v>2153.633327</v>
      </c>
      <c r="Y4" s="25">
        <v>6182.0149039999997</v>
      </c>
      <c r="Z4" s="25">
        <v>2446.2745500000001</v>
      </c>
      <c r="AA4" s="25">
        <v>943.65328599999998</v>
      </c>
      <c r="AB4" s="25">
        <v>1461.538425</v>
      </c>
      <c r="AC4" s="25">
        <v>3106.0345000000002</v>
      </c>
      <c r="AD4" s="25">
        <v>5250.4522429999997</v>
      </c>
      <c r="AE4" s="25">
        <v>1762.206451</v>
      </c>
      <c r="AF4" s="25">
        <v>2973.925733</v>
      </c>
      <c r="AG4" s="25">
        <v>2132.5071790000002</v>
      </c>
      <c r="AH4" s="25">
        <v>1793.740059</v>
      </c>
      <c r="AI4" s="25">
        <v>1397.9538709999999</v>
      </c>
      <c r="AJ4" s="25">
        <v>7738.5186899999999</v>
      </c>
      <c r="AK4" s="25">
        <v>3482.0744949999998</v>
      </c>
      <c r="AL4" s="25">
        <v>1624.0364529999999</v>
      </c>
      <c r="AM4" s="25">
        <v>1651.976302</v>
      </c>
      <c r="AN4" s="25">
        <v>2830.988292</v>
      </c>
      <c r="AO4" s="25">
        <v>1465.839422</v>
      </c>
      <c r="AP4" s="25">
        <v>1734.6600759999999</v>
      </c>
      <c r="AQ4" s="25">
        <v>2012.958513</v>
      </c>
      <c r="AR4" s="25">
        <v>13846.052174</v>
      </c>
      <c r="AS4" s="116"/>
      <c r="AT4" s="116"/>
      <c r="AU4" s="116"/>
      <c r="AV4" s="25">
        <v>4509.0256920000002</v>
      </c>
      <c r="AW4" s="25">
        <v>598.95083899999997</v>
      </c>
      <c r="AX4" s="25">
        <v>0</v>
      </c>
      <c r="AY4" s="25">
        <v>1721.2714350000001</v>
      </c>
      <c r="AZ4" s="117">
        <v>361371.48356542387</v>
      </c>
      <c r="BA4" s="77"/>
      <c r="BB4" s="118"/>
    </row>
    <row r="5" spans="2:54" s="95" customFormat="1" ht="25" customHeight="1" thickBot="1" x14ac:dyDescent="0.4">
      <c r="B5" s="44">
        <v>2024</v>
      </c>
      <c r="C5" s="45" t="s">
        <v>48</v>
      </c>
      <c r="D5" s="46">
        <v>17518.696016000002</v>
      </c>
      <c r="E5" s="46">
        <v>115377.002090895</v>
      </c>
      <c r="F5" s="46">
        <v>45745.898725999999</v>
      </c>
      <c r="G5" s="46">
        <v>-2740.2513880000001</v>
      </c>
      <c r="H5" s="46">
        <v>795.68359703116971</v>
      </c>
      <c r="I5" s="46">
        <v>10020.845372</v>
      </c>
      <c r="J5" s="46">
        <v>872.50483399999996</v>
      </c>
      <c r="K5" s="46">
        <v>900.34803399999998</v>
      </c>
      <c r="L5" s="46">
        <v>11424.206251</v>
      </c>
      <c r="M5" s="46">
        <v>16684.116382</v>
      </c>
      <c r="N5" s="46">
        <v>2698.9963349999998</v>
      </c>
      <c r="O5" s="119"/>
      <c r="P5" s="46">
        <v>5644.9930109999996</v>
      </c>
      <c r="Q5" s="46">
        <v>6873.2649810000003</v>
      </c>
      <c r="R5" s="46">
        <v>6261.420419</v>
      </c>
      <c r="S5" s="46">
        <v>1753.687484</v>
      </c>
      <c r="T5" s="46">
        <v>3339.9233999999997</v>
      </c>
      <c r="U5" s="46">
        <v>1447.7732624057999</v>
      </c>
      <c r="V5" s="120">
        <v>2355.8750709999999</v>
      </c>
      <c r="W5" s="46">
        <v>1514.1206399999953</v>
      </c>
      <c r="X5" s="46">
        <v>1652.3420679999995</v>
      </c>
      <c r="Y5" s="46">
        <v>5806.1850000000004</v>
      </c>
      <c r="Z5" s="46">
        <v>2521.0652140000002</v>
      </c>
      <c r="AA5" s="46">
        <v>1072.2225269999999</v>
      </c>
      <c r="AB5" s="46">
        <v>1256.8119300000001</v>
      </c>
      <c r="AC5" s="46">
        <v>3135.6406066751997</v>
      </c>
      <c r="AD5" s="46">
        <v>2417.3368378743899</v>
      </c>
      <c r="AE5" s="46">
        <v>1899.614703489</v>
      </c>
      <c r="AF5" s="46">
        <v>3174.2207500000004</v>
      </c>
      <c r="AG5" s="46">
        <v>1932.5227358674802</v>
      </c>
      <c r="AH5" s="46">
        <v>3706.6159897306798</v>
      </c>
      <c r="AI5" s="46">
        <v>1525.1943341280003</v>
      </c>
      <c r="AJ5" s="46">
        <v>8281.7014660000004</v>
      </c>
      <c r="AK5" s="46">
        <v>848.42298500000004</v>
      </c>
      <c r="AL5" s="46">
        <v>1941.6299389999999</v>
      </c>
      <c r="AM5" s="46">
        <v>1661.1999395442001</v>
      </c>
      <c r="AN5" s="46">
        <v>2652.1830319999999</v>
      </c>
      <c r="AO5" s="47"/>
      <c r="AP5" s="46">
        <v>1823.8124299999999</v>
      </c>
      <c r="AQ5" s="46">
        <v>2182.3664260599999</v>
      </c>
      <c r="AR5" s="46">
        <v>18477.702393</v>
      </c>
      <c r="AS5" s="119"/>
      <c r="AT5" s="119"/>
      <c r="AU5" s="119"/>
      <c r="AV5" s="46">
        <v>4179.2160029999995</v>
      </c>
      <c r="AW5" s="46">
        <v>578.86722499999996</v>
      </c>
      <c r="AX5" s="46">
        <v>15.201706</v>
      </c>
      <c r="AY5" s="46">
        <v>220.50966099999999</v>
      </c>
      <c r="AZ5" s="121">
        <v>321451.69042070082</v>
      </c>
      <c r="BA5" s="77"/>
      <c r="BB5" s="118"/>
    </row>
    <row r="6" spans="2:54" s="95" customFormat="1" ht="25" customHeight="1" thickTop="1" x14ac:dyDescent="0.35">
      <c r="B6" s="23">
        <v>2023</v>
      </c>
      <c r="C6" s="24" t="s">
        <v>49</v>
      </c>
      <c r="D6" s="25">
        <v>24220.118988999999</v>
      </c>
      <c r="E6" s="25">
        <v>117654.52846586124</v>
      </c>
      <c r="F6" s="25">
        <v>45521.371450000006</v>
      </c>
      <c r="G6" s="25">
        <v>4885.5778799999998</v>
      </c>
      <c r="H6" s="25">
        <v>24215.13</v>
      </c>
      <c r="I6" s="25">
        <v>1721.3161520000001</v>
      </c>
      <c r="J6" s="25">
        <v>389.45724000000001</v>
      </c>
      <c r="K6" s="25">
        <v>222.23943299999999</v>
      </c>
      <c r="L6" s="25">
        <v>7517.5418099999997</v>
      </c>
      <c r="M6" s="25">
        <v>9517.8577150000001</v>
      </c>
      <c r="N6" s="25">
        <v>2964.4208702999999</v>
      </c>
      <c r="O6" s="116">
        <v>0</v>
      </c>
      <c r="P6" s="25">
        <v>7309.6087790591901</v>
      </c>
      <c r="Q6" s="25">
        <v>7008.3605360000001</v>
      </c>
      <c r="R6" s="25">
        <v>6508.6958556000009</v>
      </c>
      <c r="S6" s="25">
        <v>1380.9333962222224</v>
      </c>
      <c r="T6" s="25">
        <v>3399</v>
      </c>
      <c r="U6" s="25">
        <v>1647</v>
      </c>
      <c r="V6" s="26">
        <v>3052.5433030669201</v>
      </c>
      <c r="W6" s="25">
        <v>3152.8845999999999</v>
      </c>
      <c r="X6" s="25">
        <v>2191</v>
      </c>
      <c r="Y6" s="25">
        <v>5067.3065268</v>
      </c>
      <c r="Z6" s="25">
        <v>0</v>
      </c>
      <c r="AA6" s="25">
        <v>1929</v>
      </c>
      <c r="AB6" s="25">
        <v>1527</v>
      </c>
      <c r="AC6" s="25">
        <v>0</v>
      </c>
      <c r="AD6" s="25">
        <v>5822</v>
      </c>
      <c r="AE6" s="25">
        <v>2332.1168740000003</v>
      </c>
      <c r="AF6" s="25">
        <v>3930.0511999999999</v>
      </c>
      <c r="AG6" s="25">
        <v>2339</v>
      </c>
      <c r="AH6" s="25">
        <v>4634</v>
      </c>
      <c r="AI6" s="25">
        <v>2692.6543146599997</v>
      </c>
      <c r="AJ6" s="25">
        <v>7851.4059447176096</v>
      </c>
      <c r="AK6" s="25">
        <v>2805</v>
      </c>
      <c r="AL6" s="25">
        <v>1798</v>
      </c>
      <c r="AM6" s="25">
        <v>1692.2237631200001</v>
      </c>
      <c r="AN6" s="25">
        <v>2571.3740200000002</v>
      </c>
      <c r="AO6" s="93"/>
      <c r="AP6" s="25">
        <v>1743</v>
      </c>
      <c r="AQ6" s="25">
        <v>2187.41824989</v>
      </c>
      <c r="AR6" s="25">
        <v>10263.125262</v>
      </c>
      <c r="AS6" s="116"/>
      <c r="AT6" s="116"/>
      <c r="AU6" s="116"/>
      <c r="AV6" s="25">
        <v>3363.3450320000002</v>
      </c>
      <c r="AW6" s="25">
        <v>589.96808199999998</v>
      </c>
      <c r="AX6" s="25">
        <v>0</v>
      </c>
      <c r="AY6" s="30"/>
      <c r="AZ6" s="117">
        <v>339617.57574429706</v>
      </c>
      <c r="BA6" s="77"/>
      <c r="BB6" s="118"/>
    </row>
    <row r="7" spans="2:54" s="95" customFormat="1" ht="25" customHeight="1" x14ac:dyDescent="0.35">
      <c r="B7" s="35">
        <v>2023</v>
      </c>
      <c r="C7" s="36" t="s">
        <v>50</v>
      </c>
      <c r="D7" s="37">
        <v>28341.052502540002</v>
      </c>
      <c r="E7" s="37">
        <v>119934.18427023388</v>
      </c>
      <c r="F7" s="37">
        <v>42096.757095650006</v>
      </c>
      <c r="G7" s="37">
        <v>670.45</v>
      </c>
      <c r="H7" s="37">
        <v>25054.411374241328</v>
      </c>
      <c r="I7" s="37">
        <v>4392.04</v>
      </c>
      <c r="J7" s="37">
        <v>322.56</v>
      </c>
      <c r="K7" s="37">
        <v>301.39999999999998</v>
      </c>
      <c r="L7" s="37">
        <v>1087.23</v>
      </c>
      <c r="M7" s="37">
        <v>14301.42</v>
      </c>
      <c r="N7" s="37">
        <v>2364.5286634499998</v>
      </c>
      <c r="O7" s="37">
        <v>96.1</v>
      </c>
      <c r="P7" s="37">
        <v>510.4</v>
      </c>
      <c r="Q7" s="37">
        <v>5923.78</v>
      </c>
      <c r="R7" s="37">
        <v>4885.619023799999</v>
      </c>
      <c r="S7" s="37">
        <v>1600.9095724315</v>
      </c>
      <c r="T7" s="37">
        <v>2219.3117999999999</v>
      </c>
      <c r="U7" s="37">
        <v>2212.933344</v>
      </c>
      <c r="V7" s="37">
        <v>1940.5811686392697</v>
      </c>
      <c r="W7" s="37">
        <v>2047.6088600000026</v>
      </c>
      <c r="X7" s="37">
        <v>1464.2827888000015</v>
      </c>
      <c r="Y7" s="37">
        <v>5429.5709999999972</v>
      </c>
      <c r="Z7" s="37">
        <v>1620.84</v>
      </c>
      <c r="AA7" s="37">
        <v>517.54117699999995</v>
      </c>
      <c r="AB7" s="37">
        <v>1205.2002600000001</v>
      </c>
      <c r="AC7" s="37">
        <v>1835.8176199999998</v>
      </c>
      <c r="AD7" s="37">
        <v>4216.5976859999992</v>
      </c>
      <c r="AE7" s="37">
        <v>1690.2890200000002</v>
      </c>
      <c r="AF7" s="37">
        <v>3106.6273000000001</v>
      </c>
      <c r="AG7" s="37">
        <v>2176.9681908000002</v>
      </c>
      <c r="AH7" s="37">
        <v>3361.8370289999998</v>
      </c>
      <c r="AI7" s="37">
        <v>1688.6716488000002</v>
      </c>
      <c r="AJ7" s="37">
        <v>8197.91</v>
      </c>
      <c r="AK7" s="37">
        <v>2122.1173710000003</v>
      </c>
      <c r="AL7" s="37">
        <v>1577.4017126399999</v>
      </c>
      <c r="AM7" s="37">
        <v>1591.5165466024</v>
      </c>
      <c r="AN7" s="37">
        <v>2820.26</v>
      </c>
      <c r="AO7" s="41"/>
      <c r="AP7" s="37">
        <v>1704.68505792</v>
      </c>
      <c r="AQ7" s="37">
        <v>2073.9065660200004</v>
      </c>
      <c r="AR7" s="37">
        <v>13084.49</v>
      </c>
      <c r="AS7" s="122">
        <v>0</v>
      </c>
      <c r="AT7" s="122">
        <v>0</v>
      </c>
      <c r="AU7" s="122">
        <v>0</v>
      </c>
      <c r="AV7" s="37">
        <v>4640.53</v>
      </c>
      <c r="AW7" s="37">
        <v>572.28</v>
      </c>
      <c r="AX7" s="37">
        <v>11.33</v>
      </c>
      <c r="AY7" s="39"/>
      <c r="AZ7" s="117">
        <v>327013.94864956848</v>
      </c>
      <c r="BA7" s="77"/>
      <c r="BB7" s="118"/>
    </row>
    <row r="8" spans="2:54" s="95" customFormat="1" ht="25" customHeight="1" x14ac:dyDescent="0.35">
      <c r="B8" s="23">
        <v>2023</v>
      </c>
      <c r="C8" s="24" t="s">
        <v>47</v>
      </c>
      <c r="D8" s="25">
        <v>17492.985074020002</v>
      </c>
      <c r="E8" s="25">
        <v>119192.02861011484</v>
      </c>
      <c r="F8" s="25">
        <v>42096.757095650006</v>
      </c>
      <c r="G8" s="25">
        <v>795.73802699999999</v>
      </c>
      <c r="H8" s="25">
        <v>25351</v>
      </c>
      <c r="I8" s="25">
        <v>3869.9684120000002</v>
      </c>
      <c r="J8" s="25">
        <v>136.504909</v>
      </c>
      <c r="K8" s="25">
        <v>38.790551000000001</v>
      </c>
      <c r="L8" s="93"/>
      <c r="M8" s="25">
        <v>13193.620038999999</v>
      </c>
      <c r="N8" s="25">
        <v>2359.530225</v>
      </c>
      <c r="O8" s="25">
        <v>230.368225</v>
      </c>
      <c r="P8" s="25">
        <v>7392.2529530443999</v>
      </c>
      <c r="Q8" s="25">
        <v>6509.8600150000002</v>
      </c>
      <c r="R8" s="25">
        <v>8536.2894324000008</v>
      </c>
      <c r="S8" s="25">
        <v>2043.1310794801789</v>
      </c>
      <c r="T8" s="25">
        <v>3429.308</v>
      </c>
      <c r="U8" s="25">
        <v>1615.2688852799999</v>
      </c>
      <c r="V8" s="25">
        <v>2789.9987753918554</v>
      </c>
      <c r="W8" s="25">
        <v>3011.8757609999998</v>
      </c>
      <c r="X8" s="25">
        <v>2157.3452159999979</v>
      </c>
      <c r="Y8" s="25">
        <v>6336.3239999999969</v>
      </c>
      <c r="Z8" s="25">
        <v>2573.8358239999998</v>
      </c>
      <c r="AA8" s="25">
        <v>1255.6300000000001</v>
      </c>
      <c r="AB8" s="25">
        <v>1525.6028699999999</v>
      </c>
      <c r="AC8" s="25">
        <v>2116.2268036</v>
      </c>
      <c r="AD8" s="25">
        <v>2879.6900940779997</v>
      </c>
      <c r="AE8" s="25">
        <v>1880.6151061999999</v>
      </c>
      <c r="AF8" s="25">
        <v>3908.7503000000002</v>
      </c>
      <c r="AG8" s="25">
        <v>1643.4495118320001</v>
      </c>
      <c r="AH8" s="25">
        <v>4128.9648873300002</v>
      </c>
      <c r="AI8" s="25">
        <v>1958.9655190679998</v>
      </c>
      <c r="AJ8" s="25">
        <v>6096.1170806650198</v>
      </c>
      <c r="AK8" s="25">
        <v>1438.8000000000002</v>
      </c>
      <c r="AL8" s="25">
        <v>1389.1124015999999</v>
      </c>
      <c r="AM8" s="25">
        <v>1598.0860810376</v>
      </c>
      <c r="AN8" s="25">
        <v>3166.6270420000001</v>
      </c>
      <c r="AO8" s="41"/>
      <c r="AP8" s="25">
        <v>1532.13112512</v>
      </c>
      <c r="AQ8" s="25">
        <v>2137.7419878000001</v>
      </c>
      <c r="AR8" s="25">
        <v>12611.355503000001</v>
      </c>
      <c r="AS8" s="116">
        <v>0</v>
      </c>
      <c r="AT8" s="116">
        <v>0</v>
      </c>
      <c r="AU8" s="116">
        <v>0</v>
      </c>
      <c r="AV8" s="25">
        <v>2200.7962950000001</v>
      </c>
      <c r="AW8" s="25">
        <v>609.99563000000001</v>
      </c>
      <c r="AX8" s="25">
        <v>10.021957</v>
      </c>
      <c r="AY8" s="25">
        <v>1164.8391000000001</v>
      </c>
      <c r="AZ8" s="117">
        <v>326406.30040471198</v>
      </c>
      <c r="BA8" s="77"/>
      <c r="BB8" s="118"/>
    </row>
    <row r="9" spans="2:54" s="77" customFormat="1" ht="21" customHeight="1" thickBot="1" x14ac:dyDescent="0.3">
      <c r="B9" s="44">
        <v>2023</v>
      </c>
      <c r="C9" s="45" t="s">
        <v>48</v>
      </c>
      <c r="D9" s="46">
        <v>28792.703988000001</v>
      </c>
      <c r="E9" s="46">
        <v>118291.26618399999</v>
      </c>
      <c r="F9" s="46">
        <v>43188.738854000003</v>
      </c>
      <c r="G9" s="47"/>
      <c r="H9" s="46">
        <v>25351.820494</v>
      </c>
      <c r="I9" s="46">
        <v>5199.2131579999996</v>
      </c>
      <c r="J9" s="46">
        <v>665.59799699999996</v>
      </c>
      <c r="K9" s="46">
        <v>758.86748799999998</v>
      </c>
      <c r="L9" s="47"/>
      <c r="M9" s="46">
        <v>14527.062662</v>
      </c>
      <c r="N9" s="46">
        <v>2141.281375</v>
      </c>
      <c r="O9" s="46">
        <v>276.94642599999997</v>
      </c>
      <c r="P9" s="46">
        <v>5277.4179709999999</v>
      </c>
      <c r="Q9" s="46">
        <v>2803.8578659999998</v>
      </c>
      <c r="R9" s="46">
        <v>5962.4454210000004</v>
      </c>
      <c r="S9" s="46">
        <v>1834.646804</v>
      </c>
      <c r="T9" s="46">
        <v>3268.7472659999999</v>
      </c>
      <c r="U9" s="46">
        <v>482.26488799999998</v>
      </c>
      <c r="V9" s="46">
        <v>1756.522166</v>
      </c>
      <c r="W9" s="46">
        <v>1566.0432370000001</v>
      </c>
      <c r="X9" s="46">
        <v>2247.240738</v>
      </c>
      <c r="Y9" s="46">
        <v>5424.4719370000003</v>
      </c>
      <c r="Z9" s="46">
        <v>1575.210024</v>
      </c>
      <c r="AA9" s="46">
        <v>998.13781100000006</v>
      </c>
      <c r="AB9" s="46">
        <v>1202.972978</v>
      </c>
      <c r="AC9" s="46">
        <v>1675.7939369999999</v>
      </c>
      <c r="AD9" s="46">
        <v>613.43034599999999</v>
      </c>
      <c r="AE9" s="46">
        <v>2018.7108169999999</v>
      </c>
      <c r="AF9" s="46">
        <v>3512.239548</v>
      </c>
      <c r="AG9" s="46">
        <v>1826.341964</v>
      </c>
      <c r="AH9" s="46">
        <v>3213.7692350000002</v>
      </c>
      <c r="AI9" s="46">
        <v>1498.1214070000001</v>
      </c>
      <c r="AJ9" s="46">
        <v>7913.7146030000004</v>
      </c>
      <c r="AK9" s="47"/>
      <c r="AL9" s="46">
        <v>1741.126156</v>
      </c>
      <c r="AM9" s="46">
        <v>1284.2717399999999</v>
      </c>
      <c r="AN9" s="46">
        <v>2865.0481119999999</v>
      </c>
      <c r="AO9" s="47"/>
      <c r="AP9" s="46">
        <v>1781.9222890000001</v>
      </c>
      <c r="AQ9" s="46">
        <v>2155.4244128400001</v>
      </c>
      <c r="AR9" s="46">
        <v>12121.810541000001</v>
      </c>
      <c r="AS9" s="119">
        <v>0</v>
      </c>
      <c r="AT9" s="119">
        <v>0</v>
      </c>
      <c r="AU9" s="119">
        <v>0</v>
      </c>
      <c r="AV9" s="46">
        <v>2613.5033290000001</v>
      </c>
      <c r="AW9" s="46">
        <v>562.60903299999995</v>
      </c>
      <c r="AX9" s="46"/>
      <c r="AY9" s="46">
        <v>1264.7340119999999</v>
      </c>
      <c r="AZ9" s="117">
        <v>322256.04921483999</v>
      </c>
    </row>
    <row r="10" spans="2:54" s="95" customFormat="1" ht="25" customHeight="1" thickTop="1" x14ac:dyDescent="0.35">
      <c r="B10" s="50">
        <v>2022</v>
      </c>
      <c r="C10" s="51" t="s">
        <v>49</v>
      </c>
      <c r="D10" s="37">
        <v>18962.264448999998</v>
      </c>
      <c r="E10" s="37">
        <v>121370.28378899999</v>
      </c>
      <c r="F10" s="37">
        <v>42507.581457</v>
      </c>
      <c r="G10" s="41"/>
      <c r="H10" s="37">
        <v>28730.462091000001</v>
      </c>
      <c r="I10" s="37">
        <v>4493.4946209999998</v>
      </c>
      <c r="J10" s="37">
        <v>396.99628899999999</v>
      </c>
      <c r="K10" s="37">
        <v>2332.001921</v>
      </c>
      <c r="L10" s="41"/>
      <c r="M10" s="37">
        <v>13466.559262000001</v>
      </c>
      <c r="N10" s="37">
        <v>3457.2391899999998</v>
      </c>
      <c r="O10" s="37">
        <v>248.60401300000001</v>
      </c>
      <c r="P10" s="37">
        <v>8150.7498729999998</v>
      </c>
      <c r="Q10" s="37">
        <v>6695.3631459999997</v>
      </c>
      <c r="R10" s="37">
        <v>9035.4112370000003</v>
      </c>
      <c r="S10" s="37">
        <v>2203.6086070000001</v>
      </c>
      <c r="T10" s="37">
        <v>3746.087</v>
      </c>
      <c r="U10" s="37">
        <v>2202.184088</v>
      </c>
      <c r="V10" s="37">
        <v>3642.4842330000001</v>
      </c>
      <c r="W10" s="37">
        <v>3697.0240690000001</v>
      </c>
      <c r="X10" s="37">
        <v>2842.9454209999999</v>
      </c>
      <c r="Y10" s="37">
        <v>6835.0080029999999</v>
      </c>
      <c r="Z10" s="37">
        <v>2249.6879439999998</v>
      </c>
      <c r="AA10" s="37">
        <v>2183.7352940000001</v>
      </c>
      <c r="AB10" s="37">
        <v>1982.3146039999999</v>
      </c>
      <c r="AC10" s="37">
        <v>2432.5164629999999</v>
      </c>
      <c r="AD10" s="37">
        <v>3354.610752</v>
      </c>
      <c r="AE10" s="37">
        <v>3021.246212</v>
      </c>
      <c r="AF10" s="37">
        <v>4525.6605360000003</v>
      </c>
      <c r="AG10" s="37">
        <v>3977.3527220000001</v>
      </c>
      <c r="AH10" s="37">
        <v>9863.9723470000008</v>
      </c>
      <c r="AI10" s="37">
        <v>3111.9470200000001</v>
      </c>
      <c r="AJ10" s="37">
        <v>7764.2622430000001</v>
      </c>
      <c r="AK10" s="41"/>
      <c r="AL10" s="37">
        <v>1895.135348</v>
      </c>
      <c r="AM10" s="37">
        <v>1803.9074639999999</v>
      </c>
      <c r="AN10" s="37">
        <v>2738.5754550000001</v>
      </c>
      <c r="AO10" s="32"/>
      <c r="AP10" s="37">
        <v>1453.18441824</v>
      </c>
      <c r="AQ10" s="37">
        <v>1930.2589611700002</v>
      </c>
      <c r="AR10" s="37">
        <v>14066.064166</v>
      </c>
      <c r="AS10" s="37">
        <v>2656.0174539999998</v>
      </c>
      <c r="AT10" s="122">
        <v>0</v>
      </c>
      <c r="AU10" s="122">
        <v>0</v>
      </c>
      <c r="AV10" s="37">
        <v>2066.9610240000002</v>
      </c>
      <c r="AW10" s="37">
        <v>590.90553799999998</v>
      </c>
      <c r="AX10" s="25"/>
      <c r="AY10" s="25">
        <v>2945.017022</v>
      </c>
      <c r="AZ10" s="117">
        <v>361629.68574640981</v>
      </c>
    </row>
    <row r="11" spans="2:54" s="95" customFormat="1" ht="25" customHeight="1" x14ac:dyDescent="0.35">
      <c r="B11" s="35">
        <v>2022</v>
      </c>
      <c r="C11" s="36" t="s">
        <v>50</v>
      </c>
      <c r="D11" s="37">
        <v>18746</v>
      </c>
      <c r="E11" s="37">
        <v>120761</v>
      </c>
      <c r="F11" s="37">
        <v>36524</v>
      </c>
      <c r="G11" s="41"/>
      <c r="H11" s="37">
        <v>28619</v>
      </c>
      <c r="I11" s="37">
        <v>13182</v>
      </c>
      <c r="J11" s="37">
        <v>534</v>
      </c>
      <c r="K11" s="37">
        <v>2694</v>
      </c>
      <c r="L11" s="41"/>
      <c r="M11" s="37">
        <v>16115</v>
      </c>
      <c r="N11" s="37">
        <v>2939</v>
      </c>
      <c r="O11" s="37">
        <v>201</v>
      </c>
      <c r="P11" s="37">
        <v>5111</v>
      </c>
      <c r="Q11" s="37">
        <v>4251</v>
      </c>
      <c r="R11" s="37">
        <v>4212</v>
      </c>
      <c r="S11" s="37">
        <v>1915</v>
      </c>
      <c r="T11" s="37">
        <v>3310</v>
      </c>
      <c r="U11" s="37">
        <v>3059</v>
      </c>
      <c r="V11" s="37">
        <v>1792</v>
      </c>
      <c r="W11" s="37">
        <v>2239</v>
      </c>
      <c r="X11" s="37">
        <v>1504</v>
      </c>
      <c r="Y11" s="37">
        <v>3522</v>
      </c>
      <c r="Z11" s="37">
        <v>1454</v>
      </c>
      <c r="AA11" s="37">
        <v>575</v>
      </c>
      <c r="AB11" s="37">
        <v>1277</v>
      </c>
      <c r="AC11" s="37">
        <v>1459</v>
      </c>
      <c r="AD11" s="37">
        <v>3361</v>
      </c>
      <c r="AE11" s="37">
        <v>1585</v>
      </c>
      <c r="AF11" s="37">
        <v>1994</v>
      </c>
      <c r="AG11" s="37">
        <v>1852</v>
      </c>
      <c r="AH11" s="37">
        <v>3192</v>
      </c>
      <c r="AI11" s="37">
        <v>1861</v>
      </c>
      <c r="AJ11" s="37">
        <v>7156</v>
      </c>
      <c r="AK11" s="41"/>
      <c r="AL11" s="37">
        <v>1607</v>
      </c>
      <c r="AM11" s="37">
        <v>1626</v>
      </c>
      <c r="AN11" s="37">
        <v>3802.5199999999995</v>
      </c>
      <c r="AO11" s="41"/>
      <c r="AP11" s="37">
        <v>1403.0883734399999</v>
      </c>
      <c r="AQ11" s="37">
        <v>821.82656373000032</v>
      </c>
      <c r="AR11" s="37">
        <v>19029</v>
      </c>
      <c r="AS11" s="37">
        <v>6373</v>
      </c>
      <c r="AT11" s="122"/>
      <c r="AU11" s="122"/>
      <c r="AV11" s="37">
        <v>3445</v>
      </c>
      <c r="AW11" s="37">
        <v>524</v>
      </c>
      <c r="AX11" s="37"/>
      <c r="AY11" s="37">
        <v>2054</v>
      </c>
      <c r="AZ11" s="117">
        <v>337681.43493717007</v>
      </c>
      <c r="BA11" s="77"/>
      <c r="BB11" s="118"/>
    </row>
    <row r="12" spans="2:54" s="95" customFormat="1" ht="25" customHeight="1" x14ac:dyDescent="0.35">
      <c r="B12" s="35">
        <v>2022</v>
      </c>
      <c r="C12" s="36" t="s">
        <v>47</v>
      </c>
      <c r="D12" s="37">
        <v>17696.627697</v>
      </c>
      <c r="E12" s="37">
        <v>114263.76368600001</v>
      </c>
      <c r="F12" s="37">
        <v>41204.602357000003</v>
      </c>
      <c r="G12" s="41"/>
      <c r="H12" s="37">
        <v>28850.130852000002</v>
      </c>
      <c r="I12" s="37">
        <v>16233.160124</v>
      </c>
      <c r="J12" s="37">
        <v>0</v>
      </c>
      <c r="K12" s="37">
        <v>3912.0851750000002</v>
      </c>
      <c r="L12" s="41"/>
      <c r="M12" s="37">
        <v>14638.359205000001</v>
      </c>
      <c r="N12" s="37">
        <v>2815.9858850000001</v>
      </c>
      <c r="O12" s="37">
        <v>113.075119</v>
      </c>
      <c r="P12" s="37">
        <v>5807.6272989999998</v>
      </c>
      <c r="Q12" s="37">
        <v>5259.485756</v>
      </c>
      <c r="R12" s="37">
        <v>4964.9036550000001</v>
      </c>
      <c r="S12" s="37">
        <v>1963.993815</v>
      </c>
      <c r="T12" s="37">
        <v>2912.8887490000002</v>
      </c>
      <c r="U12" s="37">
        <v>821.00926700000002</v>
      </c>
      <c r="V12" s="37">
        <v>2140.756132</v>
      </c>
      <c r="W12" s="37">
        <v>1908.4875870000001</v>
      </c>
      <c r="X12" s="37">
        <v>1773.861363</v>
      </c>
      <c r="Y12" s="37">
        <v>5477.6851930000003</v>
      </c>
      <c r="Z12" s="37">
        <v>1399.94337</v>
      </c>
      <c r="AA12" s="37">
        <v>1380.392959</v>
      </c>
      <c r="AB12" s="37">
        <v>1173.449034</v>
      </c>
      <c r="AC12" s="37">
        <v>2078.3682800000001</v>
      </c>
      <c r="AD12" s="37">
        <v>1528.9277910000001</v>
      </c>
      <c r="AE12" s="37">
        <v>1281.4049660000001</v>
      </c>
      <c r="AF12" s="37">
        <v>3700.555875</v>
      </c>
      <c r="AG12" s="37">
        <v>1788.214604</v>
      </c>
      <c r="AH12" s="37">
        <v>2677.5600199999999</v>
      </c>
      <c r="AI12" s="37">
        <v>1701.249941</v>
      </c>
      <c r="AJ12" s="37">
        <v>6012.8764099999999</v>
      </c>
      <c r="AK12" s="41"/>
      <c r="AL12" s="37">
        <v>1510.9894830000001</v>
      </c>
      <c r="AM12" s="37">
        <v>1555.7666389999999</v>
      </c>
      <c r="AN12" s="37">
        <v>3363.1735819999999</v>
      </c>
      <c r="AO12" s="41"/>
      <c r="AP12" s="37">
        <v>1616.350218</v>
      </c>
      <c r="AQ12" s="37">
        <v>2066.9978420000002</v>
      </c>
      <c r="AR12" s="37">
        <v>13507.504146537305</v>
      </c>
      <c r="AS12" s="37">
        <v>6869.8177450000003</v>
      </c>
      <c r="AT12" s="122">
        <v>0</v>
      </c>
      <c r="AU12" s="122">
        <v>0</v>
      </c>
      <c r="AV12" s="37">
        <v>1868.5425150000001</v>
      </c>
      <c r="AW12" s="37">
        <v>509.93001800000002</v>
      </c>
      <c r="AX12" s="37"/>
      <c r="AY12" s="37">
        <v>2076.700394</v>
      </c>
      <c r="AZ12" s="117">
        <v>332427.20474853728</v>
      </c>
      <c r="BA12" s="77"/>
      <c r="BB12" s="118"/>
    </row>
    <row r="13" spans="2:54" s="95" customFormat="1" ht="25" customHeight="1" thickBot="1" x14ac:dyDescent="0.4">
      <c r="B13" s="44">
        <v>2022</v>
      </c>
      <c r="C13" s="45" t="s">
        <v>48</v>
      </c>
      <c r="D13" s="46">
        <v>17654.373186000001</v>
      </c>
      <c r="E13" s="46">
        <v>112917.486181</v>
      </c>
      <c r="F13" s="46">
        <v>41822.546763999999</v>
      </c>
      <c r="G13" s="47"/>
      <c r="H13" s="46">
        <v>763.00445340000147</v>
      </c>
      <c r="I13" s="46">
        <v>18100.97147</v>
      </c>
      <c r="J13" s="46">
        <v>0</v>
      </c>
      <c r="K13" s="46">
        <v>3510.280377</v>
      </c>
      <c r="L13" s="47"/>
      <c r="M13" s="46">
        <v>13647.045319999999</v>
      </c>
      <c r="N13" s="46">
        <v>2123.25063</v>
      </c>
      <c r="O13" s="46">
        <v>263.420434</v>
      </c>
      <c r="P13" s="46">
        <v>3485.3351200000002</v>
      </c>
      <c r="Q13" s="46">
        <v>2730.5870650000002</v>
      </c>
      <c r="R13" s="46">
        <v>2492.0266240000001</v>
      </c>
      <c r="S13" s="46">
        <v>1818.9329760000001</v>
      </c>
      <c r="T13" s="46">
        <v>3179.561882</v>
      </c>
      <c r="U13" s="46">
        <v>155.46096900000001</v>
      </c>
      <c r="V13" s="46">
        <v>1581.619958</v>
      </c>
      <c r="W13" s="46">
        <v>1235.559497</v>
      </c>
      <c r="X13" s="46">
        <v>1521.9230480000001</v>
      </c>
      <c r="Y13" s="46">
        <v>2873.648639</v>
      </c>
      <c r="Z13" s="46">
        <v>1193.151153</v>
      </c>
      <c r="AA13" s="46">
        <v>687.30184099999997</v>
      </c>
      <c r="AB13" s="46">
        <v>957.49007600000004</v>
      </c>
      <c r="AC13" s="46">
        <v>2274.693088</v>
      </c>
      <c r="AD13" s="46">
        <v>229.07745199999999</v>
      </c>
      <c r="AE13" s="46">
        <v>1524.3889119999999</v>
      </c>
      <c r="AF13" s="46">
        <v>1547.720881</v>
      </c>
      <c r="AG13" s="37">
        <v>1209.671231</v>
      </c>
      <c r="AH13" s="37">
        <v>1704.3101959999999</v>
      </c>
      <c r="AI13" s="37">
        <v>1250.9625349999999</v>
      </c>
      <c r="AJ13" s="37">
        <v>6836.8140599999997</v>
      </c>
      <c r="AK13" s="61"/>
      <c r="AL13" s="46">
        <v>1841.8073449999999</v>
      </c>
      <c r="AM13" s="46">
        <v>1605.5123490000001</v>
      </c>
      <c r="AN13" s="46">
        <v>2956.3071730000001</v>
      </c>
      <c r="AO13" s="47"/>
      <c r="AP13" s="46">
        <v>1797.1843570000001</v>
      </c>
      <c r="AQ13" s="46">
        <v>2000.4647237500001</v>
      </c>
      <c r="AR13" s="46">
        <v>7171.9841145816745</v>
      </c>
      <c r="AS13" s="46">
        <v>5920.6285340000004</v>
      </c>
      <c r="AT13" s="119">
        <v>0</v>
      </c>
      <c r="AU13" s="119">
        <v>0</v>
      </c>
      <c r="AV13" s="46">
        <v>711.06195200000002</v>
      </c>
      <c r="AW13" s="46">
        <v>465.95089899999999</v>
      </c>
      <c r="AX13" s="46"/>
      <c r="AY13" s="47"/>
      <c r="AZ13" s="117">
        <v>275763.51746573165</v>
      </c>
      <c r="BA13" s="77"/>
    </row>
    <row r="14" spans="2:54" s="95" customFormat="1" ht="25" customHeight="1" thickTop="1" x14ac:dyDescent="0.35">
      <c r="B14" s="50">
        <v>2021</v>
      </c>
      <c r="C14" s="51" t="s">
        <v>49</v>
      </c>
      <c r="D14" s="37">
        <v>22968.704879000001</v>
      </c>
      <c r="E14" s="37">
        <v>113219.717771</v>
      </c>
      <c r="F14" s="37">
        <v>37501.224928000003</v>
      </c>
      <c r="G14" s="41"/>
      <c r="H14" s="37">
        <v>28879.1456306</v>
      </c>
      <c r="I14" s="37">
        <v>7645.3755220000003</v>
      </c>
      <c r="J14" s="37">
        <v>2.8920000000000001E-2</v>
      </c>
      <c r="K14" s="37">
        <v>3776.5908020000002</v>
      </c>
      <c r="L14" s="41"/>
      <c r="M14" s="37">
        <v>9120.2035529999994</v>
      </c>
      <c r="N14" s="37">
        <v>2909.5572619999998</v>
      </c>
      <c r="O14" s="37">
        <v>127.19329399999999</v>
      </c>
      <c r="P14" s="37">
        <v>6919.2897800000001</v>
      </c>
      <c r="Q14" s="37">
        <v>6202.4834279999995</v>
      </c>
      <c r="R14" s="37">
        <v>7845.6889510000001</v>
      </c>
      <c r="S14" s="37">
        <v>691.71799199999998</v>
      </c>
      <c r="T14" s="37">
        <v>3354.9411700000001</v>
      </c>
      <c r="U14" s="37">
        <v>2240.9545360000002</v>
      </c>
      <c r="V14" s="37">
        <v>2778.5017050000001</v>
      </c>
      <c r="W14" s="37">
        <v>2284.0172339999999</v>
      </c>
      <c r="X14" s="37">
        <v>2358.2501870000001</v>
      </c>
      <c r="Y14" s="37">
        <v>8422.6583919999994</v>
      </c>
      <c r="Z14" s="37">
        <v>1875.5091950000001</v>
      </c>
      <c r="AA14" s="37">
        <v>1769.991297</v>
      </c>
      <c r="AB14" s="37">
        <v>2268.0485920000001</v>
      </c>
      <c r="AC14" s="37">
        <v>5029.6831389999998</v>
      </c>
      <c r="AD14" s="37">
        <v>5381.0534539999999</v>
      </c>
      <c r="AE14" s="37">
        <v>2514.6842390000002</v>
      </c>
      <c r="AF14" s="37">
        <v>4697.8498879999997</v>
      </c>
      <c r="AG14" s="37">
        <v>1533.276779</v>
      </c>
      <c r="AH14" s="37">
        <v>1355.2976249999999</v>
      </c>
      <c r="AI14" s="37">
        <v>531.26272200000005</v>
      </c>
      <c r="AJ14" s="37">
        <v>346.23879799999997</v>
      </c>
      <c r="AK14" s="41"/>
      <c r="AL14" s="37">
        <v>1765.2933869999999</v>
      </c>
      <c r="AM14" s="37">
        <v>1651.5868069999999</v>
      </c>
      <c r="AN14" s="37">
        <v>2867.3824169999998</v>
      </c>
      <c r="AO14" s="32"/>
      <c r="AP14" s="37">
        <v>1881.588839</v>
      </c>
      <c r="AQ14" s="37">
        <v>2055.1208042500002</v>
      </c>
      <c r="AR14" s="37">
        <v>0</v>
      </c>
      <c r="AS14" s="37">
        <v>3451.1896019999999</v>
      </c>
      <c r="AT14" s="122">
        <v>0</v>
      </c>
      <c r="AU14" s="122">
        <v>0</v>
      </c>
      <c r="AV14" s="37">
        <v>1562.7740779999999</v>
      </c>
      <c r="AW14" s="37">
        <v>441.08684199999999</v>
      </c>
      <c r="AX14" s="25"/>
      <c r="AY14" s="93"/>
      <c r="AZ14" s="117">
        <v>312225.16444084985</v>
      </c>
    </row>
    <row r="15" spans="2:54" s="95" customFormat="1" ht="25" customHeight="1" x14ac:dyDescent="0.35">
      <c r="B15" s="35">
        <v>2021</v>
      </c>
      <c r="C15" s="36" t="s">
        <v>50</v>
      </c>
      <c r="D15" s="37">
        <v>23040.624636</v>
      </c>
      <c r="E15" s="37">
        <v>113109.01895100001</v>
      </c>
      <c r="F15" s="37">
        <v>30670.190728000001</v>
      </c>
      <c r="G15" s="41"/>
      <c r="H15" s="37">
        <v>22008.035824999999</v>
      </c>
      <c r="I15" s="37">
        <v>16346.822776000001</v>
      </c>
      <c r="J15" s="37">
        <v>3.6580000000000001E-2</v>
      </c>
      <c r="K15" s="37">
        <v>3681.4010090000002</v>
      </c>
      <c r="L15" s="41"/>
      <c r="M15" s="37">
        <v>8717.1859550000008</v>
      </c>
      <c r="N15" s="37">
        <v>2191.9592769999999</v>
      </c>
      <c r="O15" s="37">
        <v>0</v>
      </c>
      <c r="P15" s="37">
        <v>5129.667856</v>
      </c>
      <c r="Q15" s="37">
        <v>4989.9396200000001</v>
      </c>
      <c r="R15" s="37">
        <v>2927.5351409999998</v>
      </c>
      <c r="S15" s="37">
        <v>1223.2726769999999</v>
      </c>
      <c r="T15" s="37">
        <v>2505.4163389999999</v>
      </c>
      <c r="U15" s="37">
        <v>2171.5652530000002</v>
      </c>
      <c r="V15" s="37">
        <v>2072.5002490000002</v>
      </c>
      <c r="W15" s="37">
        <v>2142.6545630000001</v>
      </c>
      <c r="X15" s="37">
        <v>1245.326035</v>
      </c>
      <c r="Y15" s="37">
        <v>4025.3032309999999</v>
      </c>
      <c r="Z15" s="37">
        <v>1417.7819260000001</v>
      </c>
      <c r="AA15" s="37">
        <v>745.50915299999997</v>
      </c>
      <c r="AB15" s="37">
        <v>1406.0092959999999</v>
      </c>
      <c r="AC15" s="37">
        <v>1100.541907</v>
      </c>
      <c r="AD15" s="37">
        <v>3808.9082830000002</v>
      </c>
      <c r="AE15" s="37">
        <v>1784.1395379999999</v>
      </c>
      <c r="AF15" s="37">
        <v>2823.8938109999999</v>
      </c>
      <c r="AG15" s="37">
        <v>1493.2572359999999</v>
      </c>
      <c r="AH15" s="37">
        <v>302.173517</v>
      </c>
      <c r="AI15" s="37">
        <v>0</v>
      </c>
      <c r="AJ15" s="37">
        <v>0</v>
      </c>
      <c r="AK15" s="41"/>
      <c r="AL15" s="37">
        <v>1500.4077950000001</v>
      </c>
      <c r="AM15" s="37">
        <v>1506.7707150000001</v>
      </c>
      <c r="AN15" s="37">
        <v>2989.9001480000002</v>
      </c>
      <c r="AO15" s="41"/>
      <c r="AP15" s="37">
        <v>1638.4050030000001</v>
      </c>
      <c r="AQ15" s="37">
        <v>1916.7572620000001</v>
      </c>
      <c r="AR15" s="37">
        <v>10777.723088000001</v>
      </c>
      <c r="AS15" s="37">
        <v>3595.1813379999999</v>
      </c>
      <c r="AT15" s="122">
        <v>0</v>
      </c>
      <c r="AU15" s="122">
        <v>0</v>
      </c>
      <c r="AV15" s="37">
        <v>1586.2666340000001</v>
      </c>
      <c r="AW15" s="37">
        <v>423.470102</v>
      </c>
      <c r="AX15" s="37"/>
      <c r="AY15" s="41"/>
      <c r="AZ15" s="117">
        <v>289015.55345299985</v>
      </c>
    </row>
    <row r="16" spans="2:54" s="95" customFormat="1" ht="25" customHeight="1" x14ac:dyDescent="0.35">
      <c r="B16" s="35">
        <v>2021</v>
      </c>
      <c r="C16" s="36" t="s">
        <v>47</v>
      </c>
      <c r="D16" s="37">
        <v>25900.171805999998</v>
      </c>
      <c r="E16" s="37">
        <v>114649.917764</v>
      </c>
      <c r="F16" s="37">
        <v>31876.629975</v>
      </c>
      <c r="G16" s="41"/>
      <c r="H16" s="37">
        <v>1625.3692719999999</v>
      </c>
      <c r="I16" s="37">
        <v>17699.328803</v>
      </c>
      <c r="J16" s="37">
        <v>1.233668</v>
      </c>
      <c r="K16" s="37">
        <v>3168.817826</v>
      </c>
      <c r="L16" s="41"/>
      <c r="M16" s="41">
        <v>0</v>
      </c>
      <c r="N16" s="37">
        <v>2000.6343750000001</v>
      </c>
      <c r="O16" s="37">
        <v>0</v>
      </c>
      <c r="P16" s="37">
        <v>5467.8671887348019</v>
      </c>
      <c r="Q16" s="37">
        <v>5649.9190769999996</v>
      </c>
      <c r="R16" s="37">
        <v>6248.417066</v>
      </c>
      <c r="S16" s="37">
        <v>1238.5862970000001</v>
      </c>
      <c r="T16" s="37">
        <v>2686.733518</v>
      </c>
      <c r="U16" s="37">
        <v>1269.466046</v>
      </c>
      <c r="V16" s="37">
        <v>2139.6859009999998</v>
      </c>
      <c r="W16" s="37">
        <v>1534.8897810000001</v>
      </c>
      <c r="X16" s="37">
        <v>2037.201368</v>
      </c>
      <c r="Y16" s="37">
        <v>5885.7419659999996</v>
      </c>
      <c r="Z16" s="37">
        <v>1774.873231</v>
      </c>
      <c r="AA16" s="37">
        <v>1196.2467779999999</v>
      </c>
      <c r="AB16" s="37">
        <v>1205.671722</v>
      </c>
      <c r="AC16" s="37">
        <v>1611.9652610000001</v>
      </c>
      <c r="AD16" s="37">
        <v>2288.0559750000002</v>
      </c>
      <c r="AE16" s="37">
        <v>1724.4605469785004</v>
      </c>
      <c r="AF16" s="37">
        <v>3117.735036</v>
      </c>
      <c r="AG16" s="37">
        <v>150.33640130700002</v>
      </c>
      <c r="AH16" s="37">
        <v>0</v>
      </c>
      <c r="AI16" s="37">
        <v>0</v>
      </c>
      <c r="AJ16" s="37">
        <v>0</v>
      </c>
      <c r="AK16" s="41"/>
      <c r="AL16" s="37">
        <v>1445.4508080000001</v>
      </c>
      <c r="AM16" s="37">
        <v>1578.512154</v>
      </c>
      <c r="AN16" s="37">
        <v>3274.609989</v>
      </c>
      <c r="AO16" s="41"/>
      <c r="AP16" s="37">
        <v>1646.0419489999999</v>
      </c>
      <c r="AQ16" s="37">
        <v>1423.9837439999999</v>
      </c>
      <c r="AR16" s="37">
        <v>12540.510780000001</v>
      </c>
      <c r="AS16" s="37">
        <v>3416.3225010000001</v>
      </c>
      <c r="AT16" s="122">
        <v>0</v>
      </c>
      <c r="AU16" s="122">
        <v>0</v>
      </c>
      <c r="AV16" s="37">
        <v>2811.1458520000001</v>
      </c>
      <c r="AW16" s="37">
        <v>423.49008500000002</v>
      </c>
      <c r="AX16" s="37"/>
      <c r="AY16" s="41"/>
      <c r="AZ16" s="117">
        <v>272710.02451102028</v>
      </c>
    </row>
    <row r="17" spans="2:55" s="95" customFormat="1" ht="25" customHeight="1" thickBot="1" x14ac:dyDescent="0.4">
      <c r="B17" s="44">
        <v>2021</v>
      </c>
      <c r="C17" s="45" t="s">
        <v>48</v>
      </c>
      <c r="D17" s="46">
        <v>24120.02536</v>
      </c>
      <c r="E17" s="46">
        <v>116576.38759300001</v>
      </c>
      <c r="F17" s="46">
        <v>38836.509817999999</v>
      </c>
      <c r="G17" s="47"/>
      <c r="H17" s="46">
        <v>1168.5296327587967</v>
      </c>
      <c r="I17" s="46">
        <v>18859.553484</v>
      </c>
      <c r="J17" s="46">
        <v>38.973415000000003</v>
      </c>
      <c r="K17" s="46">
        <v>2130.539769</v>
      </c>
      <c r="L17" s="61"/>
      <c r="M17" s="41">
        <v>0</v>
      </c>
      <c r="N17" s="46">
        <v>1331.9079770000001</v>
      </c>
      <c r="O17" s="46">
        <v>0</v>
      </c>
      <c r="P17" s="46">
        <v>4218.5223880000003</v>
      </c>
      <c r="Q17" s="46">
        <v>5267.6573289999997</v>
      </c>
      <c r="R17" s="46">
        <v>3867.973579</v>
      </c>
      <c r="S17" s="46">
        <v>1180.0156939999999</v>
      </c>
      <c r="T17" s="46">
        <v>2316.316773</v>
      </c>
      <c r="U17" s="46">
        <v>1118.8241270000001</v>
      </c>
      <c r="V17" s="46">
        <v>1876.440889</v>
      </c>
      <c r="W17" s="46">
        <v>1222.9835479999999</v>
      </c>
      <c r="X17" s="46">
        <v>1356.8512599999999</v>
      </c>
      <c r="Y17" s="46">
        <v>5932.538485</v>
      </c>
      <c r="Z17" s="46">
        <v>1619.1924180000001</v>
      </c>
      <c r="AA17" s="46">
        <v>760.56989899999996</v>
      </c>
      <c r="AB17" s="46">
        <v>1657.667475</v>
      </c>
      <c r="AC17" s="46">
        <v>2730.4863772029007</v>
      </c>
      <c r="AD17" s="46">
        <v>3586.2820419999998</v>
      </c>
      <c r="AE17" s="46">
        <v>1481.46362</v>
      </c>
      <c r="AF17" s="46">
        <v>1973.603926</v>
      </c>
      <c r="AG17" s="41"/>
      <c r="AH17" s="41"/>
      <c r="AI17" s="41"/>
      <c r="AJ17" s="41"/>
      <c r="AK17" s="61"/>
      <c r="AL17" s="46">
        <v>1978.395481</v>
      </c>
      <c r="AM17" s="46">
        <v>1697.361772</v>
      </c>
      <c r="AN17" s="46">
        <v>3056.7096289999999</v>
      </c>
      <c r="AO17" s="47"/>
      <c r="AP17" s="46">
        <v>1873.1006090000001</v>
      </c>
      <c r="AQ17" s="46">
        <v>2114.5939290000001</v>
      </c>
      <c r="AR17" s="46">
        <v>12055.68922</v>
      </c>
      <c r="AS17" s="46">
        <v>3855.3955310000001</v>
      </c>
      <c r="AT17" s="119">
        <v>0</v>
      </c>
      <c r="AU17" s="119">
        <v>0</v>
      </c>
      <c r="AV17" s="46">
        <v>657.38964099999998</v>
      </c>
      <c r="AW17" s="46">
        <v>369.58676800000001</v>
      </c>
      <c r="AX17" s="46"/>
      <c r="AY17" s="47"/>
      <c r="AZ17" s="117">
        <v>272888.03945796163</v>
      </c>
    </row>
    <row r="18" spans="2:55" s="95" customFormat="1" ht="25" customHeight="1" thickTop="1" x14ac:dyDescent="0.35">
      <c r="B18" s="50">
        <v>2020</v>
      </c>
      <c r="C18" s="51" t="s">
        <v>49</v>
      </c>
      <c r="D18" s="52">
        <v>19036.049637</v>
      </c>
      <c r="E18" s="52">
        <v>117455.360562</v>
      </c>
      <c r="F18" s="52">
        <v>31355.402058</v>
      </c>
      <c r="G18" s="32"/>
      <c r="H18" s="52">
        <v>25288.815335241205</v>
      </c>
      <c r="I18" s="52">
        <v>8890.678801</v>
      </c>
      <c r="J18" s="52">
        <v>70.346853999999993</v>
      </c>
      <c r="K18" s="52">
        <v>3204.0612980000001</v>
      </c>
      <c r="L18" s="32"/>
      <c r="M18" s="32">
        <v>0</v>
      </c>
      <c r="N18" s="52">
        <v>2348.5910950000002</v>
      </c>
      <c r="O18" s="52"/>
      <c r="P18" s="52">
        <v>7653.4567319999996</v>
      </c>
      <c r="Q18" s="52">
        <v>6499.5722450000003</v>
      </c>
      <c r="R18" s="52">
        <v>8662.1440399999992</v>
      </c>
      <c r="S18" s="52">
        <v>1450.7028130000001</v>
      </c>
      <c r="T18" s="52">
        <v>3937.6058159999998</v>
      </c>
      <c r="U18" s="52">
        <v>2354.6478339999999</v>
      </c>
      <c r="V18" s="52">
        <v>3017.2477680000002</v>
      </c>
      <c r="W18" s="52">
        <v>2027.415847</v>
      </c>
      <c r="X18" s="52">
        <v>1462.5363950000001</v>
      </c>
      <c r="Y18" s="52">
        <v>4818.9396159999997</v>
      </c>
      <c r="Z18" s="52">
        <v>2108.1101140000001</v>
      </c>
      <c r="AA18" s="52">
        <v>2018.576904</v>
      </c>
      <c r="AB18" s="52">
        <v>1787.3850197786999</v>
      </c>
      <c r="AC18" s="52">
        <v>5285.3973167970989</v>
      </c>
      <c r="AD18" s="52">
        <v>4155.0029679999998</v>
      </c>
      <c r="AE18" s="52">
        <v>2294.2790239999999</v>
      </c>
      <c r="AF18" s="52">
        <v>1738.3372509999999</v>
      </c>
      <c r="AG18" s="32"/>
      <c r="AH18" s="32"/>
      <c r="AI18" s="32"/>
      <c r="AJ18" s="32"/>
      <c r="AK18" s="32"/>
      <c r="AL18" s="52">
        <v>1865.8217990000001</v>
      </c>
      <c r="AM18" s="52">
        <v>1804.3435549999999</v>
      </c>
      <c r="AN18" s="52">
        <v>3077.1190499999998</v>
      </c>
      <c r="AO18" s="32"/>
      <c r="AP18" s="52">
        <v>1770.158764</v>
      </c>
      <c r="AQ18" s="52">
        <v>2003.0896700000001</v>
      </c>
      <c r="AR18" s="52">
        <v>8418.3373179999999</v>
      </c>
      <c r="AS18" s="52">
        <v>3650.6607530000001</v>
      </c>
      <c r="AT18" s="123"/>
      <c r="AU18" s="123"/>
      <c r="AV18" s="52">
        <v>1547.2092210000001</v>
      </c>
      <c r="AW18" s="52">
        <v>390.70346499999999</v>
      </c>
      <c r="AX18" s="52"/>
      <c r="AY18" s="32"/>
      <c r="AZ18" s="117">
        <v>293448.10693881707</v>
      </c>
    </row>
    <row r="19" spans="2:55" s="95" customFormat="1" ht="25" customHeight="1" x14ac:dyDescent="0.35">
      <c r="B19" s="35">
        <v>2020</v>
      </c>
      <c r="C19" s="36" t="s">
        <v>50</v>
      </c>
      <c r="D19" s="37">
        <v>19932.926490999998</v>
      </c>
      <c r="E19" s="37">
        <v>117697.75696499999</v>
      </c>
      <c r="F19" s="37">
        <v>37073.972970000003</v>
      </c>
      <c r="G19" s="41"/>
      <c r="H19" s="37">
        <v>32445.973988000002</v>
      </c>
      <c r="I19" s="37">
        <v>11145.672277</v>
      </c>
      <c r="J19" s="37">
        <v>593.24757999999997</v>
      </c>
      <c r="K19" s="37">
        <v>3417.6014650000002</v>
      </c>
      <c r="L19" s="41"/>
      <c r="M19" s="41">
        <v>0</v>
      </c>
      <c r="N19" s="37">
        <v>2286.1729869999999</v>
      </c>
      <c r="O19" s="37">
        <v>0</v>
      </c>
      <c r="P19" s="37">
        <v>6135.5465569999997</v>
      </c>
      <c r="Q19" s="37">
        <v>6257.0217039999998</v>
      </c>
      <c r="R19" s="37">
        <v>2830.3189980000002</v>
      </c>
      <c r="S19" s="37">
        <v>1911.974819</v>
      </c>
      <c r="T19" s="37">
        <v>1907.219122</v>
      </c>
      <c r="U19" s="37">
        <v>3072.9959309999999</v>
      </c>
      <c r="V19" s="37">
        <v>2627.0108970000001</v>
      </c>
      <c r="W19" s="37">
        <v>0</v>
      </c>
      <c r="X19" s="37">
        <v>1910.713266</v>
      </c>
      <c r="Y19" s="37">
        <v>5927.1629860000003</v>
      </c>
      <c r="Z19" s="37">
        <v>1642.39588</v>
      </c>
      <c r="AA19" s="37">
        <v>735.62449400000003</v>
      </c>
      <c r="AB19" s="37">
        <v>1539.1389979999999</v>
      </c>
      <c r="AC19" s="37">
        <v>1480.5611699999999</v>
      </c>
      <c r="AD19" s="37">
        <v>226.76365699999999</v>
      </c>
      <c r="AE19" s="37">
        <v>1927.6448359999999</v>
      </c>
      <c r="AF19" s="37">
        <v>208.011932</v>
      </c>
      <c r="AG19" s="41"/>
      <c r="AH19" s="41"/>
      <c r="AI19" s="41"/>
      <c r="AJ19" s="41"/>
      <c r="AK19" s="41"/>
      <c r="AL19" s="37">
        <v>1508.314488</v>
      </c>
      <c r="AM19" s="37">
        <v>1546.2313380000001</v>
      </c>
      <c r="AN19" s="37">
        <v>2952.1119669999998</v>
      </c>
      <c r="AO19" s="41"/>
      <c r="AP19" s="37">
        <v>1605.1730660000001</v>
      </c>
      <c r="AQ19" s="37">
        <v>759.69442200000003</v>
      </c>
      <c r="AR19" s="37">
        <v>11677.288479999999</v>
      </c>
      <c r="AS19" s="37">
        <v>2867.4461820000001</v>
      </c>
      <c r="AT19" s="122"/>
      <c r="AU19" s="122"/>
      <c r="AV19" s="37">
        <v>1406.7557039999999</v>
      </c>
      <c r="AW19" s="37">
        <v>331.45244400000001</v>
      </c>
      <c r="AX19" s="37"/>
      <c r="AY19" s="41"/>
      <c r="AZ19" s="117">
        <v>289587.89806099993</v>
      </c>
    </row>
    <row r="20" spans="2:55" s="95" customFormat="1" ht="25" customHeight="1" x14ac:dyDescent="0.35">
      <c r="B20" s="35">
        <v>2020</v>
      </c>
      <c r="C20" s="36" t="s">
        <v>47</v>
      </c>
      <c r="D20" s="37">
        <v>24510.126178999999</v>
      </c>
      <c r="E20" s="37">
        <v>120157.613318</v>
      </c>
      <c r="F20" s="37">
        <v>32168.160452</v>
      </c>
      <c r="G20" s="41"/>
      <c r="H20" s="37">
        <v>18679.370048000001</v>
      </c>
      <c r="I20" s="37">
        <v>15085.377974999999</v>
      </c>
      <c r="J20" s="37">
        <v>424.77532100000002</v>
      </c>
      <c r="K20" s="37">
        <v>2229.8093290000002</v>
      </c>
      <c r="L20" s="41"/>
      <c r="M20" s="41"/>
      <c r="N20" s="37">
        <v>2047.012653</v>
      </c>
      <c r="O20" s="37">
        <v>75.721907000000002</v>
      </c>
      <c r="P20" s="37">
        <v>5301.7881049999996</v>
      </c>
      <c r="Q20" s="37">
        <v>6460.4136900000003</v>
      </c>
      <c r="R20" s="37">
        <v>6387.1907819999997</v>
      </c>
      <c r="S20" s="37">
        <v>846.87410699999998</v>
      </c>
      <c r="T20" s="37">
        <v>3461.4905020000001</v>
      </c>
      <c r="U20" s="37">
        <v>3545.580348</v>
      </c>
      <c r="V20" s="37">
        <v>2642.0620720000002</v>
      </c>
      <c r="W20" s="37">
        <v>1184.252551</v>
      </c>
      <c r="X20" s="37">
        <v>2405.7888929999999</v>
      </c>
      <c r="Y20" s="37">
        <v>5526.8689679999998</v>
      </c>
      <c r="Z20" s="37">
        <v>1479.0121979999999</v>
      </c>
      <c r="AA20" s="37">
        <v>1055.3886070000001</v>
      </c>
      <c r="AB20" s="37">
        <v>1919.35115</v>
      </c>
      <c r="AC20" s="37">
        <v>2573.0250649999998</v>
      </c>
      <c r="AD20" s="37">
        <v>390.055587</v>
      </c>
      <c r="AE20" s="37">
        <v>2248.9355249999999</v>
      </c>
      <c r="AF20" s="41"/>
      <c r="AG20" s="41"/>
      <c r="AH20" s="41"/>
      <c r="AI20" s="41"/>
      <c r="AJ20" s="41"/>
      <c r="AK20" s="41"/>
      <c r="AL20" s="37">
        <v>1601.1092630000001</v>
      </c>
      <c r="AM20" s="37">
        <v>1616.210493</v>
      </c>
      <c r="AN20" s="37">
        <v>3089.2349949999998</v>
      </c>
      <c r="AO20" s="41"/>
      <c r="AP20" s="37">
        <v>2054.7945810000001</v>
      </c>
      <c r="AQ20" s="41"/>
      <c r="AR20" s="37">
        <v>15913.313534999999</v>
      </c>
      <c r="AS20" s="37">
        <v>3005.5496840000001</v>
      </c>
      <c r="AT20" s="122"/>
      <c r="AU20" s="122"/>
      <c r="AV20" s="37">
        <v>1497.25414</v>
      </c>
      <c r="AW20" s="37">
        <v>317.59683200000001</v>
      </c>
      <c r="AX20" s="37"/>
      <c r="AY20" s="41"/>
      <c r="AZ20" s="117">
        <v>291901.10885500006</v>
      </c>
    </row>
    <row r="21" spans="2:55" s="95" customFormat="1" ht="25" customHeight="1" thickBot="1" x14ac:dyDescent="0.4">
      <c r="B21" s="44">
        <v>2020</v>
      </c>
      <c r="C21" s="45" t="s">
        <v>48</v>
      </c>
      <c r="D21" s="46">
        <v>20417.431751</v>
      </c>
      <c r="E21" s="46">
        <v>119792.40250280072</v>
      </c>
      <c r="F21" s="46">
        <v>32519.039061643995</v>
      </c>
      <c r="G21" s="47"/>
      <c r="H21" s="46">
        <v>2275.4820154099998</v>
      </c>
      <c r="I21" s="46">
        <v>18157.445346</v>
      </c>
      <c r="J21" s="46">
        <v>1179.2495821265002</v>
      </c>
      <c r="K21" s="46">
        <v>2404.9409020153998</v>
      </c>
      <c r="L21" s="47"/>
      <c r="M21" s="47"/>
      <c r="N21" s="46">
        <v>2651.7673424599998</v>
      </c>
      <c r="O21" s="46">
        <v>269.30922300000003</v>
      </c>
      <c r="P21" s="46">
        <v>4507.2686375244994</v>
      </c>
      <c r="Q21" s="46">
        <v>6450.9406216462003</v>
      </c>
      <c r="R21" s="46">
        <v>5642.6483186793002</v>
      </c>
      <c r="S21" s="46">
        <v>1533.7802730360002</v>
      </c>
      <c r="T21" s="46">
        <v>3417.7142014569999</v>
      </c>
      <c r="U21" s="46">
        <v>1519.9272853990001</v>
      </c>
      <c r="V21" s="46">
        <v>2034.3722517246001</v>
      </c>
      <c r="W21" s="46">
        <v>2190.575922513</v>
      </c>
      <c r="X21" s="46">
        <v>1727.9639641006002</v>
      </c>
      <c r="Y21" s="46">
        <v>5070.5704186874</v>
      </c>
      <c r="Z21" s="46">
        <v>1402.5938507506003</v>
      </c>
      <c r="AA21" s="46">
        <v>961.85288588889989</v>
      </c>
      <c r="AB21" s="46">
        <v>1149.5658927917</v>
      </c>
      <c r="AC21" s="46">
        <v>2738.8518476354998</v>
      </c>
      <c r="AD21" s="46">
        <v>824.77147517230003</v>
      </c>
      <c r="AE21" s="46">
        <v>1487.6695459440002</v>
      </c>
      <c r="AF21" s="47"/>
      <c r="AG21" s="47"/>
      <c r="AH21" s="47"/>
      <c r="AI21" s="47"/>
      <c r="AJ21" s="47"/>
      <c r="AK21" s="47"/>
      <c r="AL21" s="46">
        <v>1630.7093324592997</v>
      </c>
      <c r="AM21" s="46">
        <v>1704.3670335852003</v>
      </c>
      <c r="AN21" s="46">
        <v>3352.9190832040003</v>
      </c>
      <c r="AO21" s="47"/>
      <c r="AP21" s="46">
        <v>1853.0284895523</v>
      </c>
      <c r="AQ21" s="47"/>
      <c r="AR21" s="46">
        <v>7748.8896429266997</v>
      </c>
      <c r="AS21" s="46">
        <v>1910.2747786499999</v>
      </c>
      <c r="AT21" s="119"/>
      <c r="AU21" s="119"/>
      <c r="AV21" s="46">
        <v>1909.4495330128</v>
      </c>
      <c r="AW21" s="46">
        <v>327.42096109929997</v>
      </c>
      <c r="AX21" s="46"/>
      <c r="AY21" s="47"/>
      <c r="AZ21" s="117">
        <v>262765.19397389679</v>
      </c>
    </row>
    <row r="22" spans="2:55" s="95" customFormat="1" ht="25" customHeight="1" thickTop="1" x14ac:dyDescent="0.35">
      <c r="B22" s="50">
        <v>2019</v>
      </c>
      <c r="C22" s="51" t="s">
        <v>49</v>
      </c>
      <c r="D22" s="52">
        <v>11428.172086</v>
      </c>
      <c r="E22" s="52">
        <v>116509.92266</v>
      </c>
      <c r="F22" s="52">
        <v>30675.085056</v>
      </c>
      <c r="G22" s="32"/>
      <c r="H22" s="52">
        <v>32833.947382999999</v>
      </c>
      <c r="I22" s="52">
        <v>14408.489611999999</v>
      </c>
      <c r="J22" s="52">
        <v>480.94879400000002</v>
      </c>
      <c r="K22" s="52">
        <v>2280.5560770000002</v>
      </c>
      <c r="L22" s="32"/>
      <c r="M22" s="32"/>
      <c r="N22" s="52">
        <v>3218.571629</v>
      </c>
      <c r="O22" s="52">
        <v>302.37054899999998</v>
      </c>
      <c r="P22" s="52">
        <v>8860.4136290000006</v>
      </c>
      <c r="Q22" s="52">
        <v>10798.858305</v>
      </c>
      <c r="R22" s="52">
        <v>6376.9864360000001</v>
      </c>
      <c r="S22" s="52">
        <v>1199.55612</v>
      </c>
      <c r="T22" s="52">
        <v>3547.1086529999998</v>
      </c>
      <c r="U22" s="52">
        <v>3175.316636</v>
      </c>
      <c r="V22" s="52">
        <v>3014.401715</v>
      </c>
      <c r="W22" s="52">
        <v>4042.412808</v>
      </c>
      <c r="X22" s="52">
        <v>2262.2139029999998</v>
      </c>
      <c r="Y22" s="52">
        <v>5229.4979679999997</v>
      </c>
      <c r="Z22" s="52">
        <v>1675.45633</v>
      </c>
      <c r="AA22" s="52">
        <v>1702.2765879999999</v>
      </c>
      <c r="AB22" s="52">
        <v>1442.6582450000001</v>
      </c>
      <c r="AC22" s="52">
        <v>4462.3063689999999</v>
      </c>
      <c r="AD22" s="52">
        <v>197.23965999999999</v>
      </c>
      <c r="AE22" s="52">
        <v>1738.900288</v>
      </c>
      <c r="AF22" s="32"/>
      <c r="AG22" s="32"/>
      <c r="AH22" s="32"/>
      <c r="AI22" s="32"/>
      <c r="AJ22" s="32"/>
      <c r="AK22" s="32"/>
      <c r="AL22" s="52">
        <v>1976.813226</v>
      </c>
      <c r="AM22" s="52">
        <v>1668.3510799999999</v>
      </c>
      <c r="AN22" s="52">
        <v>3219.3786319999999</v>
      </c>
      <c r="AO22" s="32"/>
      <c r="AP22" s="52">
        <v>1650.148271</v>
      </c>
      <c r="AQ22" s="32"/>
      <c r="AR22" s="52">
        <v>16518.471443999999</v>
      </c>
      <c r="AS22" s="52">
        <v>6625.1065917999995</v>
      </c>
      <c r="AT22" s="123"/>
      <c r="AU22" s="123"/>
      <c r="AV22" s="52">
        <v>2520.316296</v>
      </c>
      <c r="AW22" s="52">
        <v>349.32455900000002</v>
      </c>
      <c r="AX22" s="52"/>
      <c r="AY22" s="32"/>
      <c r="AZ22" s="117">
        <v>306391.57759880001</v>
      </c>
    </row>
    <row r="23" spans="2:55" s="95" customFormat="1" ht="25" customHeight="1" x14ac:dyDescent="0.35">
      <c r="B23" s="35">
        <v>2019</v>
      </c>
      <c r="C23" s="36" t="s">
        <v>50</v>
      </c>
      <c r="D23" s="37">
        <v>11612.856252</v>
      </c>
      <c r="E23" s="37">
        <v>117567.091288</v>
      </c>
      <c r="F23" s="37">
        <v>30940.058962999999</v>
      </c>
      <c r="G23" s="41"/>
      <c r="H23" s="41"/>
      <c r="I23" s="37">
        <v>13165.697155</v>
      </c>
      <c r="J23" s="37">
        <v>804.29182500000002</v>
      </c>
      <c r="K23" s="37">
        <v>2404.196136</v>
      </c>
      <c r="L23" s="41"/>
      <c r="M23" s="41"/>
      <c r="N23" s="37">
        <v>2886.677999</v>
      </c>
      <c r="O23" s="37">
        <v>260.249122</v>
      </c>
      <c r="P23" s="37">
        <v>5228.9435240000003</v>
      </c>
      <c r="Q23" s="37">
        <v>5446.0706689999997</v>
      </c>
      <c r="R23" s="37">
        <v>4901.5330350000004</v>
      </c>
      <c r="S23" s="37">
        <v>995.99568299999999</v>
      </c>
      <c r="T23" s="37">
        <v>1903.1964399999999</v>
      </c>
      <c r="U23" s="37">
        <v>2618.7459490000001</v>
      </c>
      <c r="V23" s="37">
        <v>2381.047928</v>
      </c>
      <c r="W23" s="37">
        <v>2932.841257</v>
      </c>
      <c r="X23" s="37">
        <v>1094.357062</v>
      </c>
      <c r="Y23" s="37">
        <v>5678.5047789999999</v>
      </c>
      <c r="Z23" s="37">
        <v>1454.804846</v>
      </c>
      <c r="AA23" s="37">
        <v>991.997568</v>
      </c>
      <c r="AB23" s="37">
        <v>1131.572142</v>
      </c>
      <c r="AC23" s="37">
        <v>1305.942616</v>
      </c>
      <c r="AD23" s="37">
        <v>4669.1254399999998</v>
      </c>
      <c r="AE23" s="41"/>
      <c r="AF23" s="41"/>
      <c r="AG23" s="41"/>
      <c r="AH23" s="41"/>
      <c r="AI23" s="41"/>
      <c r="AJ23" s="41"/>
      <c r="AK23" s="41"/>
      <c r="AL23" s="37">
        <v>1575.568565</v>
      </c>
      <c r="AM23" s="37">
        <v>1586.546951</v>
      </c>
      <c r="AN23" s="37">
        <v>3073.9384690000002</v>
      </c>
      <c r="AO23" s="41"/>
      <c r="AP23" s="37">
        <v>1584.6086760000001</v>
      </c>
      <c r="AQ23" s="41"/>
      <c r="AR23" s="37">
        <v>18080.303045000001</v>
      </c>
      <c r="AS23" s="37">
        <v>6539.2936529999997</v>
      </c>
      <c r="AT23" s="122"/>
      <c r="AU23" s="122"/>
      <c r="AV23" s="37">
        <v>1574.493232</v>
      </c>
      <c r="AW23" s="37">
        <v>340.54038100000002</v>
      </c>
      <c r="AX23" s="37"/>
      <c r="AY23" s="41"/>
      <c r="AZ23" s="117">
        <v>256731.09064999997</v>
      </c>
    </row>
    <row r="24" spans="2:55" s="95" customFormat="1" ht="25" customHeight="1" x14ac:dyDescent="0.35">
      <c r="B24" s="35">
        <v>2019</v>
      </c>
      <c r="C24" s="36" t="s">
        <v>47</v>
      </c>
      <c r="D24" s="37">
        <v>12188.510231</v>
      </c>
      <c r="E24" s="37">
        <v>116787.130036</v>
      </c>
      <c r="F24" s="37">
        <v>36382.561557395202</v>
      </c>
      <c r="G24" s="41"/>
      <c r="H24" s="41"/>
      <c r="I24" s="37">
        <v>8648.0155699999996</v>
      </c>
      <c r="J24" s="37">
        <v>972.059708</v>
      </c>
      <c r="K24" s="37">
        <v>2318.8199920000002</v>
      </c>
      <c r="L24" s="41"/>
      <c r="M24" s="41"/>
      <c r="N24" s="37">
        <v>3107.9637809999999</v>
      </c>
      <c r="O24" s="37">
        <v>260.74289700000003</v>
      </c>
      <c r="P24" s="37">
        <v>5653.2388680000004</v>
      </c>
      <c r="Q24" s="37">
        <v>3794.3193569999999</v>
      </c>
      <c r="R24" s="37">
        <v>3113.302725</v>
      </c>
      <c r="S24" s="37">
        <v>981.49870999999996</v>
      </c>
      <c r="T24" s="37">
        <v>3179.6478080000002</v>
      </c>
      <c r="U24" s="37">
        <v>1858.3368929999999</v>
      </c>
      <c r="V24" s="37">
        <v>2300.6826879999999</v>
      </c>
      <c r="W24" s="37">
        <v>2301.8423779999998</v>
      </c>
      <c r="X24" s="37">
        <v>1175.302439</v>
      </c>
      <c r="Y24" s="37">
        <v>3185.0407690000002</v>
      </c>
      <c r="Z24" s="37">
        <v>947.85656800000004</v>
      </c>
      <c r="AA24" s="37">
        <v>702.45875699999999</v>
      </c>
      <c r="AB24" s="37">
        <v>951.40628300000003</v>
      </c>
      <c r="AC24" s="41"/>
      <c r="AD24" s="41"/>
      <c r="AE24" s="41"/>
      <c r="AF24" s="41"/>
      <c r="AG24" s="41"/>
      <c r="AH24" s="41"/>
      <c r="AI24" s="41"/>
      <c r="AJ24" s="41"/>
      <c r="AK24" s="41"/>
      <c r="AL24" s="37">
        <v>1545.450235</v>
      </c>
      <c r="AM24" s="37">
        <v>1523.6671200000001</v>
      </c>
      <c r="AN24" s="37">
        <v>3158.1143590000001</v>
      </c>
      <c r="AO24" s="41"/>
      <c r="AP24" s="37">
        <v>1870.3955599999999</v>
      </c>
      <c r="AQ24" s="41"/>
      <c r="AR24" s="37">
        <v>18626.609086</v>
      </c>
      <c r="AS24" s="37">
        <v>5355.792426</v>
      </c>
      <c r="AT24" s="122"/>
      <c r="AU24" s="122"/>
      <c r="AV24" s="37">
        <v>1183.832365</v>
      </c>
      <c r="AW24" s="37">
        <v>325.21625</v>
      </c>
      <c r="AX24" s="37"/>
      <c r="AY24" s="41"/>
      <c r="AZ24" s="117">
        <v>244399.81541639517</v>
      </c>
    </row>
    <row r="25" spans="2:55" s="95" customFormat="1" ht="25" customHeight="1" thickBot="1" x14ac:dyDescent="0.4">
      <c r="B25" s="44">
        <v>2019</v>
      </c>
      <c r="C25" s="45" t="s">
        <v>48</v>
      </c>
      <c r="D25" s="46">
        <v>24041.246476</v>
      </c>
      <c r="E25" s="46">
        <v>116709.002869</v>
      </c>
      <c r="F25" s="46">
        <v>16197.822088999999</v>
      </c>
      <c r="G25" s="47"/>
      <c r="H25" s="47"/>
      <c r="I25" s="46">
        <v>21519.911193</v>
      </c>
      <c r="J25" s="46">
        <v>0</v>
      </c>
      <c r="K25" s="46">
        <v>2745.0407260000002</v>
      </c>
      <c r="L25" s="47"/>
      <c r="M25" s="47"/>
      <c r="N25" s="46">
        <v>2196.5726500000001</v>
      </c>
      <c r="O25" s="46">
        <v>209.381496</v>
      </c>
      <c r="P25" s="46">
        <v>3972.2919910000001</v>
      </c>
      <c r="Q25" s="46">
        <v>1548.889291</v>
      </c>
      <c r="R25" s="46">
        <v>2108.1019369999999</v>
      </c>
      <c r="S25" s="46">
        <v>1000.418635</v>
      </c>
      <c r="T25" s="46">
        <v>2320.2388259999998</v>
      </c>
      <c r="U25" s="46">
        <v>277.36863599999998</v>
      </c>
      <c r="V25" s="46">
        <v>1441.1713589999999</v>
      </c>
      <c r="W25" s="46">
        <v>1090.7817030000001</v>
      </c>
      <c r="X25" s="46">
        <v>1702.1397830000001</v>
      </c>
      <c r="Y25" s="46">
        <v>1909.7967289999999</v>
      </c>
      <c r="Z25" s="46">
        <v>779.67561000000001</v>
      </c>
      <c r="AA25" s="46">
        <v>1028.0250880000001</v>
      </c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6">
        <v>1820.406927</v>
      </c>
      <c r="AM25" s="46">
        <v>1805.9768979999999</v>
      </c>
      <c r="AN25" s="46">
        <v>3629.2335069999999</v>
      </c>
      <c r="AO25" s="47"/>
      <c r="AP25" s="47"/>
      <c r="AQ25" s="47"/>
      <c r="AR25" s="46">
        <v>20238.153753999999</v>
      </c>
      <c r="AS25" s="46">
        <v>11607.770012999999</v>
      </c>
      <c r="AT25" s="119"/>
      <c r="AU25" s="119"/>
      <c r="AV25" s="46">
        <v>4175.2462820000001</v>
      </c>
      <c r="AW25" s="46">
        <v>304.14083099999999</v>
      </c>
      <c r="AX25" s="46"/>
      <c r="AY25" s="47"/>
      <c r="AZ25" s="117">
        <v>246378.80529899997</v>
      </c>
      <c r="BC25" s="118"/>
    </row>
    <row r="26" spans="2:55" s="95" customFormat="1" ht="25" customHeight="1" thickTop="1" x14ac:dyDescent="0.35">
      <c r="B26" s="50">
        <v>2018</v>
      </c>
      <c r="C26" s="51" t="s">
        <v>49</v>
      </c>
      <c r="D26" s="52">
        <v>18052.356142000001</v>
      </c>
      <c r="E26" s="52">
        <v>112924.979395</v>
      </c>
      <c r="F26" s="32"/>
      <c r="G26" s="32"/>
      <c r="H26" s="32"/>
      <c r="I26" s="52">
        <v>21045.470218999999</v>
      </c>
      <c r="J26" s="52">
        <v>255.87183099999999</v>
      </c>
      <c r="K26" s="52">
        <v>2791.0430710000001</v>
      </c>
      <c r="L26" s="32"/>
      <c r="M26" s="32"/>
      <c r="N26" s="52">
        <v>3608.0857209999999</v>
      </c>
      <c r="O26" s="52">
        <v>319.45696099999998</v>
      </c>
      <c r="P26" s="52">
        <v>8234.4527789999993</v>
      </c>
      <c r="Q26" s="52">
        <v>4697.8322170000001</v>
      </c>
      <c r="R26" s="52">
        <v>6373.0513529999998</v>
      </c>
      <c r="S26" s="52">
        <v>1593.684111</v>
      </c>
      <c r="T26" s="52">
        <v>2016.9982399999999</v>
      </c>
      <c r="U26" s="52">
        <v>1364.871971</v>
      </c>
      <c r="V26" s="52">
        <v>3652.657056</v>
      </c>
      <c r="W26" s="52">
        <v>3109.3640340000002</v>
      </c>
      <c r="X26" s="52">
        <v>1817.899668</v>
      </c>
      <c r="Y26" s="52">
        <v>4531.7512479999996</v>
      </c>
      <c r="Z26" s="52">
        <v>412.26027199999999</v>
      </c>
      <c r="AA26" s="52">
        <v>933.96480099999997</v>
      </c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52">
        <v>1957.8852830000001</v>
      </c>
      <c r="AM26" s="52">
        <v>1770.258251</v>
      </c>
      <c r="AN26" s="52">
        <v>115.367504</v>
      </c>
      <c r="AO26" s="32"/>
      <c r="AP26" s="32"/>
      <c r="AQ26" s="32"/>
      <c r="AR26" s="52">
        <v>25996.303209999998</v>
      </c>
      <c r="AS26" s="52">
        <v>13186.756404</v>
      </c>
      <c r="AT26" s="123"/>
      <c r="AU26" s="123"/>
      <c r="AV26" s="52">
        <v>8019.7875750000003</v>
      </c>
      <c r="AW26" s="52">
        <v>349.11280900000003</v>
      </c>
      <c r="AX26" s="52"/>
      <c r="AY26" s="32"/>
      <c r="AZ26" s="117">
        <v>249131.52212599994</v>
      </c>
      <c r="BC26" s="124"/>
    </row>
    <row r="27" spans="2:55" s="95" customFormat="1" ht="25" customHeight="1" x14ac:dyDescent="0.35">
      <c r="B27" s="35">
        <v>2018</v>
      </c>
      <c r="C27" s="36" t="s">
        <v>50</v>
      </c>
      <c r="D27" s="37">
        <v>17952.418928999999</v>
      </c>
      <c r="E27" s="37">
        <v>90074.311698999998</v>
      </c>
      <c r="F27" s="41"/>
      <c r="G27" s="41"/>
      <c r="H27" s="41"/>
      <c r="I27" s="37">
        <v>14630.843629999999</v>
      </c>
      <c r="J27" s="37">
        <v>386.43970899999999</v>
      </c>
      <c r="K27" s="37">
        <v>3021.9649639999998</v>
      </c>
      <c r="L27" s="41"/>
      <c r="M27" s="41"/>
      <c r="N27" s="37">
        <v>2952.4056780000001</v>
      </c>
      <c r="O27" s="37">
        <v>319.15206699999999</v>
      </c>
      <c r="P27" s="37">
        <v>5947.7783200000003</v>
      </c>
      <c r="Q27" s="37">
        <v>3381.558497</v>
      </c>
      <c r="R27" s="37">
        <v>2960.2402299999999</v>
      </c>
      <c r="S27" s="37">
        <v>1418.9801279999999</v>
      </c>
      <c r="T27" s="37">
        <v>1867.5243310000001</v>
      </c>
      <c r="U27" s="37">
        <v>2607.155624</v>
      </c>
      <c r="V27" s="37">
        <v>2754.8892230000001</v>
      </c>
      <c r="W27" s="37">
        <v>2785.5409629999999</v>
      </c>
      <c r="X27" s="37">
        <v>933.10929499999997</v>
      </c>
      <c r="Y27" s="37">
        <v>4018.5559710000002</v>
      </c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37">
        <v>1716.8221249999999</v>
      </c>
      <c r="AM27" s="37">
        <v>1638.8525380000001</v>
      </c>
      <c r="AN27" s="41"/>
      <c r="AO27" s="41"/>
      <c r="AP27" s="41"/>
      <c r="AQ27" s="41"/>
      <c r="AR27" s="37">
        <v>31745.990059</v>
      </c>
      <c r="AS27" s="37">
        <v>27418.786843000002</v>
      </c>
      <c r="AT27" s="122"/>
      <c r="AU27" s="122"/>
      <c r="AV27" s="37">
        <v>6849.0036330000003</v>
      </c>
      <c r="AW27" s="37">
        <v>305.91970199999997</v>
      </c>
      <c r="AX27" s="37"/>
      <c r="AY27" s="41"/>
      <c r="AZ27" s="117">
        <v>227688.24415800002</v>
      </c>
    </row>
    <row r="28" spans="2:55" s="95" customFormat="1" ht="25" customHeight="1" x14ac:dyDescent="0.35">
      <c r="B28" s="35">
        <v>2018</v>
      </c>
      <c r="C28" s="36" t="s">
        <v>47</v>
      </c>
      <c r="D28" s="37">
        <v>17324.016737000002</v>
      </c>
      <c r="E28" s="37">
        <v>150537.75115966762</v>
      </c>
      <c r="F28" s="41"/>
      <c r="G28" s="41"/>
      <c r="H28" s="41"/>
      <c r="I28" s="37">
        <v>7728.1814020000002</v>
      </c>
      <c r="J28" s="37">
        <v>494.76922862160001</v>
      </c>
      <c r="K28" s="37">
        <v>959.42543723000006</v>
      </c>
      <c r="L28" s="41"/>
      <c r="M28" s="41"/>
      <c r="N28" s="37">
        <v>3549.8454306799995</v>
      </c>
      <c r="O28" s="37">
        <v>344.25632999999999</v>
      </c>
      <c r="P28" s="37">
        <v>7664.5611590073995</v>
      </c>
      <c r="Q28" s="37">
        <v>3523.5335015246001</v>
      </c>
      <c r="R28" s="37">
        <v>8912.9532191349972</v>
      </c>
      <c r="S28" s="37">
        <v>2017.7768643734998</v>
      </c>
      <c r="T28" s="37">
        <v>3699.3325109199995</v>
      </c>
      <c r="U28" s="37">
        <v>3021.3871002268002</v>
      </c>
      <c r="V28" s="37">
        <v>3080.8151712879999</v>
      </c>
      <c r="W28" s="37">
        <v>3363.3332169615001</v>
      </c>
      <c r="X28" s="37">
        <v>2066.2649802672004</v>
      </c>
      <c r="Y28" s="37">
        <v>864.45449330400004</v>
      </c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37">
        <v>1521.1880350080999</v>
      </c>
      <c r="AM28" s="37">
        <v>1550.7908039799997</v>
      </c>
      <c r="AN28" s="41"/>
      <c r="AO28" s="41"/>
      <c r="AP28" s="41"/>
      <c r="AQ28" s="41"/>
      <c r="AR28" s="37">
        <v>10469.524251024801</v>
      </c>
      <c r="AS28" s="37">
        <v>12412.216807419998</v>
      </c>
      <c r="AT28" s="122"/>
      <c r="AU28" s="122"/>
      <c r="AV28" s="37">
        <v>6844.3671573814008</v>
      </c>
      <c r="AW28" s="37">
        <v>335.61610427310001</v>
      </c>
      <c r="AX28" s="37"/>
      <c r="AY28" s="41"/>
      <c r="AZ28" s="117">
        <v>252286.36110129458</v>
      </c>
    </row>
    <row r="29" spans="2:55" s="95" customFormat="1" ht="25" customHeight="1" thickBot="1" x14ac:dyDescent="0.4">
      <c r="B29" s="44">
        <v>2018</v>
      </c>
      <c r="C29" s="45" t="s">
        <v>48</v>
      </c>
      <c r="D29" s="46">
        <v>17107.385738000001</v>
      </c>
      <c r="E29" s="46">
        <v>150859.085422</v>
      </c>
      <c r="F29" s="47"/>
      <c r="G29" s="47"/>
      <c r="H29" s="47"/>
      <c r="I29" s="46">
        <v>18102.423856000001</v>
      </c>
      <c r="J29" s="46">
        <v>587.62529400000005</v>
      </c>
      <c r="K29" s="46">
        <v>2336.5250660000002</v>
      </c>
      <c r="L29" s="47"/>
      <c r="M29" s="47"/>
      <c r="N29" s="46">
        <v>2172</v>
      </c>
      <c r="O29" s="46">
        <v>336.60086899999999</v>
      </c>
      <c r="P29" s="46">
        <v>4251.6251469999997</v>
      </c>
      <c r="Q29" s="46">
        <v>1677.1968859999999</v>
      </c>
      <c r="R29" s="46">
        <v>1622.5815540000001</v>
      </c>
      <c r="S29" s="46">
        <v>981.22663499999999</v>
      </c>
      <c r="T29" s="46">
        <v>2336.8750770000001</v>
      </c>
      <c r="U29" s="46">
        <v>401.51887499999998</v>
      </c>
      <c r="V29" s="46">
        <v>1164.8722929999999</v>
      </c>
      <c r="W29" s="46">
        <v>501.91067399999997</v>
      </c>
      <c r="X29" s="46">
        <v>253.15718799999999</v>
      </c>
      <c r="Y29" s="46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6">
        <v>1542.6466379999999</v>
      </c>
      <c r="AM29" s="46">
        <v>1542.4888309999999</v>
      </c>
      <c r="AN29" s="47"/>
      <c r="AO29" s="41"/>
      <c r="AP29" s="47"/>
      <c r="AQ29" s="47"/>
      <c r="AR29" s="46">
        <v>26178.512248999999</v>
      </c>
      <c r="AS29" s="46">
        <v>27242.914621</v>
      </c>
      <c r="AT29" s="119"/>
      <c r="AU29" s="119"/>
      <c r="AV29" s="46">
        <v>3390.5856760000001</v>
      </c>
      <c r="AW29" s="46">
        <v>305.817071</v>
      </c>
      <c r="AX29" s="46"/>
      <c r="AY29" s="47"/>
      <c r="AZ29" s="117">
        <v>264895.57566000003</v>
      </c>
    </row>
    <row r="30" spans="2:55" s="95" customFormat="1" ht="25" customHeight="1" thickTop="1" x14ac:dyDescent="0.35">
      <c r="B30" s="50">
        <v>2017</v>
      </c>
      <c r="C30" s="51" t="s">
        <v>49</v>
      </c>
      <c r="D30" s="52">
        <v>15353.175706</v>
      </c>
      <c r="E30" s="52">
        <v>142394.313566</v>
      </c>
      <c r="F30" s="32"/>
      <c r="G30" s="32"/>
      <c r="H30" s="32"/>
      <c r="I30" s="52">
        <v>8125.6021199999996</v>
      </c>
      <c r="J30" s="52">
        <v>570.14788599999997</v>
      </c>
      <c r="K30" s="52">
        <v>1440.9387180000001</v>
      </c>
      <c r="L30" s="32"/>
      <c r="M30" s="32"/>
      <c r="N30" s="52">
        <v>3337.6959080000001</v>
      </c>
      <c r="O30" s="52">
        <v>548.28525999999999</v>
      </c>
      <c r="P30" s="52">
        <v>1510.8806119999999</v>
      </c>
      <c r="Q30" s="52">
        <v>4422.4523440000003</v>
      </c>
      <c r="R30" s="52">
        <v>3204.1452100000001</v>
      </c>
      <c r="S30" s="52">
        <v>1232.052467</v>
      </c>
      <c r="T30" s="52">
        <v>1175.0132269999999</v>
      </c>
      <c r="U30" s="52">
        <v>1418.6373309999999</v>
      </c>
      <c r="V30" s="32">
        <v>0</v>
      </c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52">
        <v>1493.0932660000001</v>
      </c>
      <c r="AM30" s="52">
        <v>798.67731700000002</v>
      </c>
      <c r="AN30" s="32"/>
      <c r="AO30" s="32"/>
      <c r="AP30" s="32"/>
      <c r="AQ30" s="32"/>
      <c r="AR30" s="52">
        <v>20498.477191000002</v>
      </c>
      <c r="AS30" s="52">
        <v>28364.974421999999</v>
      </c>
      <c r="AT30" s="123"/>
      <c r="AU30" s="123"/>
      <c r="AV30" s="52">
        <v>1618.1241809999999</v>
      </c>
      <c r="AW30" s="52">
        <v>279.24684400000001</v>
      </c>
      <c r="AX30" s="52"/>
      <c r="AY30" s="32"/>
      <c r="AZ30" s="117">
        <v>237785.93357599998</v>
      </c>
    </row>
    <row r="31" spans="2:55" s="95" customFormat="1" ht="25" customHeight="1" x14ac:dyDescent="0.35">
      <c r="B31" s="35">
        <v>2017</v>
      </c>
      <c r="C31" s="36" t="s">
        <v>50</v>
      </c>
      <c r="D31" s="37">
        <v>15353.175706000002</v>
      </c>
      <c r="E31" s="37">
        <v>143137.05060872412</v>
      </c>
      <c r="F31" s="41"/>
      <c r="G31" s="41"/>
      <c r="H31" s="41"/>
      <c r="I31" s="37">
        <v>8125.6021199999996</v>
      </c>
      <c r="J31" s="37">
        <v>572.89639449999993</v>
      </c>
      <c r="K31" s="37">
        <v>1449.3832991649999</v>
      </c>
      <c r="L31" s="41"/>
      <c r="M31" s="41"/>
      <c r="N31" s="37">
        <v>3356.4077690299996</v>
      </c>
      <c r="O31" s="37">
        <v>548.28525999999999</v>
      </c>
      <c r="P31" s="37">
        <v>1522.5008434054998</v>
      </c>
      <c r="Q31" s="37">
        <v>4446.3808870931998</v>
      </c>
      <c r="R31" s="37">
        <v>3227.6512250379596</v>
      </c>
      <c r="S31" s="37">
        <v>1239.2816273160001</v>
      </c>
      <c r="T31" s="37">
        <v>1053.006169298</v>
      </c>
      <c r="U31" s="37">
        <v>1428.8737259</v>
      </c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37">
        <v>1501.2513460835</v>
      </c>
      <c r="AM31" s="37">
        <v>805.16071262000003</v>
      </c>
      <c r="AN31" s="41"/>
      <c r="AO31" s="41"/>
      <c r="AP31" s="41"/>
      <c r="AQ31" s="41"/>
      <c r="AR31" s="37">
        <v>12842.445094732098</v>
      </c>
      <c r="AS31" s="37">
        <v>18992.629110830003</v>
      </c>
      <c r="AT31" s="122"/>
      <c r="AU31" s="122"/>
      <c r="AV31" s="37">
        <v>2539.9125292338995</v>
      </c>
      <c r="AW31" s="37">
        <v>275.10735779420003</v>
      </c>
      <c r="AX31" s="37"/>
      <c r="AY31" s="41"/>
      <c r="AZ31" s="117">
        <v>222417.00178676346</v>
      </c>
    </row>
    <row r="32" spans="2:55" s="95" customFormat="1" ht="25" customHeight="1" x14ac:dyDescent="0.35">
      <c r="B32" s="35">
        <v>2017</v>
      </c>
      <c r="C32" s="36" t="s">
        <v>47</v>
      </c>
      <c r="D32" s="37">
        <v>16798.355635</v>
      </c>
      <c r="E32" s="37">
        <v>141565.13091103581</v>
      </c>
      <c r="F32" s="41"/>
      <c r="G32" s="41"/>
      <c r="H32" s="41"/>
      <c r="I32" s="37">
        <v>4645.7903960000003</v>
      </c>
      <c r="J32" s="37">
        <v>651.5653192602</v>
      </c>
      <c r="K32" s="37">
        <v>209.498732045</v>
      </c>
      <c r="L32" s="41"/>
      <c r="M32" s="41"/>
      <c r="N32" s="37">
        <v>2995.5828603000004</v>
      </c>
      <c r="O32" s="37">
        <v>590.63725099999999</v>
      </c>
      <c r="P32" s="37">
        <v>0</v>
      </c>
      <c r="Q32" s="37">
        <v>2500.0808270811999</v>
      </c>
      <c r="R32" s="37">
        <v>1463.1274952606002</v>
      </c>
      <c r="S32" s="37">
        <v>851.87661452300006</v>
      </c>
      <c r="T32" s="37">
        <v>1678.2001542200001</v>
      </c>
      <c r="U32" s="37">
        <v>470.17501260000006</v>
      </c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37">
        <v>1595.7600100782997</v>
      </c>
      <c r="AM32" s="41"/>
      <c r="AN32" s="41"/>
      <c r="AO32" s="41"/>
      <c r="AP32" s="41"/>
      <c r="AQ32" s="41"/>
      <c r="AR32" s="37">
        <v>12008.5310288575</v>
      </c>
      <c r="AS32" s="37">
        <v>28742.357958380006</v>
      </c>
      <c r="AT32" s="122"/>
      <c r="AU32" s="122"/>
      <c r="AV32" s="37">
        <v>938.52226055280005</v>
      </c>
      <c r="AW32" s="37">
        <v>282.25224181840002</v>
      </c>
      <c r="AX32" s="37"/>
      <c r="AY32" s="41"/>
      <c r="AZ32" s="117">
        <v>217987.4447080128</v>
      </c>
    </row>
    <row r="33" spans="2:52" s="95" customFormat="1" ht="25" customHeight="1" thickBot="1" x14ac:dyDescent="0.4">
      <c r="B33" s="44">
        <v>2017</v>
      </c>
      <c r="C33" s="45" t="s">
        <v>48</v>
      </c>
      <c r="D33" s="46">
        <v>13710.787796999999</v>
      </c>
      <c r="E33" s="46">
        <v>152905.2773372416</v>
      </c>
      <c r="F33" s="47"/>
      <c r="G33" s="47"/>
      <c r="H33" s="47"/>
      <c r="I33" s="46">
        <v>11795.536993</v>
      </c>
      <c r="J33" s="46">
        <v>786.21114532360002</v>
      </c>
      <c r="K33" s="46">
        <v>1528.7678242649999</v>
      </c>
      <c r="L33" s="47"/>
      <c r="M33" s="47"/>
      <c r="N33" s="46">
        <v>2035.5010540600001</v>
      </c>
      <c r="O33" s="46">
        <v>488.82512299999996</v>
      </c>
      <c r="P33" s="46">
        <v>1357.8348752488</v>
      </c>
      <c r="Q33" s="46">
        <v>2673.3499352164004</v>
      </c>
      <c r="R33" s="46">
        <v>1590.4666538690001</v>
      </c>
      <c r="S33" s="46">
        <v>1259.9115236395</v>
      </c>
      <c r="T33" s="46">
        <v>304.34402935999998</v>
      </c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6">
        <v>1810.4708986247999</v>
      </c>
      <c r="AM33" s="47"/>
      <c r="AN33" s="47"/>
      <c r="AO33" s="47"/>
      <c r="AP33" s="47"/>
      <c r="AQ33" s="47"/>
      <c r="AR33" s="46">
        <v>14374.152997658299</v>
      </c>
      <c r="AS33" s="46">
        <v>29085.986845880001</v>
      </c>
      <c r="AT33" s="119"/>
      <c r="AU33" s="119"/>
      <c r="AV33" s="46">
        <v>645.87492430700013</v>
      </c>
      <c r="AW33" s="46">
        <v>289.09546702860001</v>
      </c>
      <c r="AX33" s="46"/>
      <c r="AY33" s="47"/>
      <c r="AZ33" s="117">
        <v>236642.39542472255</v>
      </c>
    </row>
    <row r="34" spans="2:52" s="95" customFormat="1" ht="25" customHeight="1" thickTop="1" x14ac:dyDescent="0.35">
      <c r="B34" s="50">
        <v>2016</v>
      </c>
      <c r="C34" s="51" t="s">
        <v>49</v>
      </c>
      <c r="D34" s="52">
        <v>12585.705667</v>
      </c>
      <c r="E34" s="52">
        <v>148456.13189300001</v>
      </c>
      <c r="F34" s="32"/>
      <c r="G34" s="32"/>
      <c r="H34" s="32"/>
      <c r="I34" s="52">
        <v>14971.326181</v>
      </c>
      <c r="J34" s="52">
        <v>471.720079</v>
      </c>
      <c r="K34" s="52">
        <v>2049.9772600000001</v>
      </c>
      <c r="L34" s="32"/>
      <c r="M34" s="32"/>
      <c r="N34" s="52">
        <v>3012.5578799999998</v>
      </c>
      <c r="O34" s="52">
        <v>574.10733800000003</v>
      </c>
      <c r="P34" s="52">
        <v>5777.0964039999999</v>
      </c>
      <c r="Q34" s="52">
        <v>3219.6150130000001</v>
      </c>
      <c r="R34" s="52">
        <v>10368.250956</v>
      </c>
      <c r="S34" s="52">
        <v>1717.9091739999999</v>
      </c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52">
        <v>10220.821096</v>
      </c>
      <c r="AS34" s="52">
        <v>21910.664090999999</v>
      </c>
      <c r="AT34" s="123"/>
      <c r="AU34" s="123"/>
      <c r="AV34" s="52">
        <v>3825.4034569999999</v>
      </c>
      <c r="AW34" s="52">
        <v>257.23059699999999</v>
      </c>
      <c r="AX34" s="52"/>
      <c r="AY34" s="32"/>
      <c r="AZ34" s="117">
        <v>239418.51708600004</v>
      </c>
    </row>
    <row r="35" spans="2:52" s="95" customFormat="1" ht="25" customHeight="1" x14ac:dyDescent="0.35">
      <c r="B35" s="35">
        <v>2016</v>
      </c>
      <c r="C35" s="36" t="s">
        <v>50</v>
      </c>
      <c r="D35" s="37">
        <v>12463.359989</v>
      </c>
      <c r="E35" s="37">
        <v>141282.66119700001</v>
      </c>
      <c r="F35" s="41"/>
      <c r="G35" s="41"/>
      <c r="H35" s="41"/>
      <c r="I35" s="37">
        <v>12851.780654</v>
      </c>
      <c r="J35" s="37">
        <v>581.50653199999999</v>
      </c>
      <c r="K35" s="37">
        <v>1804.62681</v>
      </c>
      <c r="L35" s="41"/>
      <c r="M35" s="41"/>
      <c r="N35" s="37">
        <v>2490.2866020000001</v>
      </c>
      <c r="O35" s="37">
        <v>571.34076900000002</v>
      </c>
      <c r="P35" s="37">
        <v>5507.0538790000001</v>
      </c>
      <c r="Q35" s="37">
        <v>2947.655158</v>
      </c>
      <c r="R35" s="37">
        <v>3084.920697</v>
      </c>
      <c r="S35" s="37">
        <v>1332.8498340000001</v>
      </c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37">
        <v>7056.7148070000003</v>
      </c>
      <c r="AS35" s="37">
        <v>20885.267220999998</v>
      </c>
      <c r="AT35" s="122"/>
      <c r="AU35" s="122"/>
      <c r="AV35" s="37">
        <v>4760.1066579999997</v>
      </c>
      <c r="AW35" s="37">
        <v>360.031476</v>
      </c>
      <c r="AX35" s="37"/>
      <c r="AY35" s="41"/>
      <c r="AZ35" s="117">
        <v>217980.16228300001</v>
      </c>
    </row>
    <row r="36" spans="2:52" s="95" customFormat="1" ht="25" customHeight="1" x14ac:dyDescent="0.35">
      <c r="B36" s="35">
        <v>2016</v>
      </c>
      <c r="C36" s="36" t="s">
        <v>47</v>
      </c>
      <c r="D36" s="37">
        <v>12168.234149</v>
      </c>
      <c r="E36" s="37">
        <v>139184.30876099999</v>
      </c>
      <c r="F36" s="41"/>
      <c r="G36" s="41"/>
      <c r="H36" s="41"/>
      <c r="I36" s="37">
        <v>5944.8406340000001</v>
      </c>
      <c r="J36" s="37">
        <v>528.02634899999998</v>
      </c>
      <c r="K36" s="37">
        <v>865.18077900000003</v>
      </c>
      <c r="L36" s="41"/>
      <c r="M36" s="41"/>
      <c r="N36" s="37">
        <v>2974.6775379999999</v>
      </c>
      <c r="O36" s="37">
        <v>552.84809600000006</v>
      </c>
      <c r="P36" s="37">
        <v>4635.1537600000001</v>
      </c>
      <c r="Q36" s="37">
        <v>2927.499722</v>
      </c>
      <c r="R36" s="37">
        <v>5235.7595890000002</v>
      </c>
      <c r="S36" s="37">
        <v>1811.5912020000001</v>
      </c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37">
        <v>7045.5610559999996</v>
      </c>
      <c r="AS36" s="37">
        <v>20089.873967</v>
      </c>
      <c r="AT36" s="122"/>
      <c r="AU36" s="122"/>
      <c r="AV36" s="37">
        <v>4622.2506999999996</v>
      </c>
      <c r="AW36" s="37">
        <v>269.96096599999998</v>
      </c>
      <c r="AX36" s="37"/>
      <c r="AY36" s="41"/>
      <c r="AZ36" s="117">
        <v>208855.76726799997</v>
      </c>
    </row>
    <row r="37" spans="2:52" s="95" customFormat="1" ht="25" customHeight="1" thickBot="1" x14ac:dyDescent="0.4">
      <c r="B37" s="44">
        <v>2016</v>
      </c>
      <c r="C37" s="45" t="s">
        <v>48</v>
      </c>
      <c r="D37" s="46">
        <v>12124.526818</v>
      </c>
      <c r="E37" s="46">
        <v>138681.26302041899</v>
      </c>
      <c r="F37" s="47"/>
      <c r="G37" s="47"/>
      <c r="H37" s="47"/>
      <c r="I37" s="46">
        <v>13909.922045000001</v>
      </c>
      <c r="J37" s="46">
        <v>597.23098847999995</v>
      </c>
      <c r="K37" s="46">
        <v>2004.7885638299999</v>
      </c>
      <c r="L37" s="47"/>
      <c r="M37" s="47"/>
      <c r="N37" s="46">
        <v>2000.60776143</v>
      </c>
      <c r="O37" s="46">
        <v>526.4643410000001</v>
      </c>
      <c r="P37" s="46">
        <v>3223.6413480128999</v>
      </c>
      <c r="Q37" s="46">
        <v>2467.3762095007</v>
      </c>
      <c r="R37" s="46">
        <v>3427.4250642780003</v>
      </c>
      <c r="S37" s="46">
        <v>1863.4048013260001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6">
        <v>0</v>
      </c>
      <c r="AS37" s="46">
        <v>6550.2770447099992</v>
      </c>
      <c r="AT37" s="119"/>
      <c r="AU37" s="119"/>
      <c r="AV37" s="46">
        <v>5119.9303921199999</v>
      </c>
      <c r="AW37" s="46">
        <v>258.24762858349999</v>
      </c>
      <c r="AX37" s="46"/>
      <c r="AY37" s="47"/>
      <c r="AZ37" s="117">
        <v>192755.10602669013</v>
      </c>
    </row>
    <row r="38" spans="2:52" s="95" customFormat="1" ht="25" customHeight="1" thickTop="1" x14ac:dyDescent="0.35">
      <c r="B38" s="50">
        <v>2015</v>
      </c>
      <c r="C38" s="51" t="s">
        <v>49</v>
      </c>
      <c r="D38" s="52">
        <v>13592.864264</v>
      </c>
      <c r="E38" s="52">
        <v>146948.71378300001</v>
      </c>
      <c r="F38" s="32"/>
      <c r="G38" s="32"/>
      <c r="H38" s="32"/>
      <c r="I38" s="52">
        <v>8396.2247150000003</v>
      </c>
      <c r="J38" s="52">
        <v>327.78378099999998</v>
      </c>
      <c r="K38" s="52">
        <v>351.434623375</v>
      </c>
      <c r="L38" s="32"/>
      <c r="M38" s="32"/>
      <c r="N38" s="52">
        <v>3607.993872</v>
      </c>
      <c r="O38" s="52">
        <v>542.61609399999998</v>
      </c>
      <c r="P38" s="52">
        <v>7741.9787100000003</v>
      </c>
      <c r="Q38" s="52">
        <v>3276.2362600650999</v>
      </c>
      <c r="R38" s="52">
        <v>9178.5029448689984</v>
      </c>
      <c r="S38" s="52">
        <v>1954.9801050000001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52">
        <v>7511.598696</v>
      </c>
      <c r="AS38" s="52">
        <v>22183.139277999999</v>
      </c>
      <c r="AT38" s="123"/>
      <c r="AU38" s="123"/>
      <c r="AV38" s="52">
        <v>6298.1425939999999</v>
      </c>
      <c r="AW38" s="52">
        <v>272.67509899999999</v>
      </c>
      <c r="AX38" s="52"/>
      <c r="AY38" s="32"/>
      <c r="AZ38" s="117">
        <v>232184.88481930908</v>
      </c>
    </row>
    <row r="39" spans="2:52" s="95" customFormat="1" ht="25" customHeight="1" x14ac:dyDescent="0.35">
      <c r="B39" s="35">
        <v>2015</v>
      </c>
      <c r="C39" s="36" t="s">
        <v>50</v>
      </c>
      <c r="D39" s="37">
        <v>13835.795495064514</v>
      </c>
      <c r="E39" s="37">
        <v>148461.88948111428</v>
      </c>
      <c r="F39" s="41"/>
      <c r="G39" s="41"/>
      <c r="H39" s="41"/>
      <c r="I39" s="37">
        <v>11073.874726630054</v>
      </c>
      <c r="J39" s="37">
        <v>382.22926269599998</v>
      </c>
      <c r="K39" s="41"/>
      <c r="L39" s="41"/>
      <c r="M39" s="41"/>
      <c r="N39" s="37">
        <v>3011.2215555028711</v>
      </c>
      <c r="O39" s="37">
        <v>532.88757377419358</v>
      </c>
      <c r="P39" s="37">
        <v>5220.8170104241899</v>
      </c>
      <c r="Q39" s="37">
        <v>7763.9637931337802</v>
      </c>
      <c r="R39" s="37">
        <v>4401.4340620289031</v>
      </c>
      <c r="S39" s="37">
        <v>1086.613380819</v>
      </c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37">
        <v>0</v>
      </c>
      <c r="AS39" s="37">
        <v>10497.531366191533</v>
      </c>
      <c r="AT39" s="122"/>
      <c r="AU39" s="122"/>
      <c r="AV39" s="37">
        <v>5749.8780438292188</v>
      </c>
      <c r="AW39" s="37">
        <v>271.25606132229996</v>
      </c>
      <c r="AX39" s="37"/>
      <c r="AY39" s="41"/>
      <c r="AZ39" s="117">
        <v>212289.3918125309</v>
      </c>
    </row>
    <row r="40" spans="2:52" s="95" customFormat="1" ht="25" customHeight="1" x14ac:dyDescent="0.35">
      <c r="B40" s="35">
        <v>2015</v>
      </c>
      <c r="C40" s="36" t="s">
        <v>47</v>
      </c>
      <c r="D40" s="37">
        <v>13307.584221322582</v>
      </c>
      <c r="E40" s="37">
        <v>133277.26708672053</v>
      </c>
      <c r="F40" s="41"/>
      <c r="G40" s="41"/>
      <c r="H40" s="41"/>
      <c r="I40" s="37">
        <v>6391.400974026129</v>
      </c>
      <c r="J40" s="37">
        <v>574.45157237804995</v>
      </c>
      <c r="K40" s="41"/>
      <c r="L40" s="41"/>
      <c r="M40" s="41"/>
      <c r="N40" s="37">
        <v>3270.5059500976076</v>
      </c>
      <c r="O40" s="37">
        <v>519.53908951612902</v>
      </c>
      <c r="P40" s="37">
        <v>6585.3089227904384</v>
      </c>
      <c r="Q40" s="37">
        <v>2917.1284302906242</v>
      </c>
      <c r="R40" s="37">
        <v>8176.2904187534032</v>
      </c>
      <c r="S40" s="37">
        <v>1752.8735640442501</v>
      </c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37">
        <v>0</v>
      </c>
      <c r="AS40" s="37">
        <v>9626.7441169959511</v>
      </c>
      <c r="AT40" s="122"/>
      <c r="AU40" s="122"/>
      <c r="AV40" s="37">
        <v>5206.970119101612</v>
      </c>
      <c r="AW40" s="37">
        <v>269.03124707784997</v>
      </c>
      <c r="AX40" s="37"/>
      <c r="AY40" s="41"/>
      <c r="AZ40" s="117">
        <v>191875.09571311512</v>
      </c>
    </row>
    <row r="41" spans="2:52" s="95" customFormat="1" ht="25" customHeight="1" thickBot="1" x14ac:dyDescent="0.4">
      <c r="B41" s="44">
        <v>2015</v>
      </c>
      <c r="C41" s="45" t="s">
        <v>48</v>
      </c>
      <c r="D41" s="46">
        <v>12553.43225</v>
      </c>
      <c r="E41" s="46">
        <v>120262.7541520136</v>
      </c>
      <c r="F41" s="47"/>
      <c r="G41" s="47"/>
      <c r="H41" s="47"/>
      <c r="I41" s="46">
        <v>18585.298389000003</v>
      </c>
      <c r="J41" s="46">
        <v>671.1013122103999</v>
      </c>
      <c r="K41" s="47"/>
      <c r="L41" s="47"/>
      <c r="M41" s="47"/>
      <c r="N41" s="46">
        <v>1660.2671772199999</v>
      </c>
      <c r="O41" s="46">
        <v>556.253376</v>
      </c>
      <c r="P41" s="46">
        <v>2850.9249526637</v>
      </c>
      <c r="Q41" s="46">
        <v>1726.4289490428</v>
      </c>
      <c r="R41" s="46">
        <v>1417.124288124</v>
      </c>
      <c r="S41" s="46">
        <v>1228.8300036354999</v>
      </c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6">
        <v>9549.6374812087015</v>
      </c>
      <c r="AS41" s="46">
        <v>7557.3784360199998</v>
      </c>
      <c r="AT41" s="119"/>
      <c r="AU41" s="119"/>
      <c r="AV41" s="46">
        <v>7127.4400326205996</v>
      </c>
      <c r="AW41" s="46">
        <v>226.2409099029</v>
      </c>
      <c r="AX41" s="46"/>
      <c r="AY41" s="47"/>
      <c r="AZ41" s="117">
        <v>185973.11170966222</v>
      </c>
    </row>
    <row r="42" spans="2:52" s="95" customFormat="1" ht="25" customHeight="1" thickTop="1" x14ac:dyDescent="0.35">
      <c r="B42" s="50">
        <v>2014</v>
      </c>
      <c r="C42" s="51" t="s">
        <v>49</v>
      </c>
      <c r="D42" s="52">
        <v>9046.0078250000006</v>
      </c>
      <c r="E42" s="52">
        <v>106765.9136883554</v>
      </c>
      <c r="F42" s="32"/>
      <c r="G42" s="32"/>
      <c r="H42" s="32"/>
      <c r="I42" s="52">
        <v>13663.295897000002</v>
      </c>
      <c r="J42" s="52">
        <v>415.14795435880001</v>
      </c>
      <c r="K42" s="32"/>
      <c r="L42" s="32"/>
      <c r="M42" s="32"/>
      <c r="N42" s="52">
        <v>2785.2919767879998</v>
      </c>
      <c r="O42" s="52">
        <v>575.55157499999996</v>
      </c>
      <c r="P42" s="52">
        <v>5860.4264316772014</v>
      </c>
      <c r="Q42" s="52">
        <v>2965.5927098033999</v>
      </c>
      <c r="R42" s="52">
        <v>9353.0937887999989</v>
      </c>
      <c r="S42" s="52">
        <v>1844.54149306</v>
      </c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52">
        <v>1625.1226893929997</v>
      </c>
      <c r="AS42" s="52">
        <v>9299.5213922799994</v>
      </c>
      <c r="AT42" s="123"/>
      <c r="AU42" s="123"/>
      <c r="AV42" s="52">
        <v>6019.8731369603993</v>
      </c>
      <c r="AW42" s="52">
        <v>226.71634168079999</v>
      </c>
      <c r="AX42" s="52"/>
      <c r="AY42" s="32"/>
      <c r="AZ42" s="117">
        <v>170446.09690015699</v>
      </c>
    </row>
    <row r="43" spans="2:52" s="95" customFormat="1" ht="25" customHeight="1" x14ac:dyDescent="0.35">
      <c r="B43" s="35">
        <v>2014</v>
      </c>
      <c r="C43" s="36" t="s">
        <v>50</v>
      </c>
      <c r="D43" s="37">
        <v>8872.2096280000005</v>
      </c>
      <c r="E43" s="37">
        <v>97136.309859019602</v>
      </c>
      <c r="F43" s="41"/>
      <c r="G43" s="41"/>
      <c r="H43" s="41"/>
      <c r="I43" s="37">
        <v>15899.121741999998</v>
      </c>
      <c r="J43" s="37">
        <v>715.95006479060009</v>
      </c>
      <c r="K43" s="41"/>
      <c r="L43" s="41"/>
      <c r="M43" s="41"/>
      <c r="N43" s="37">
        <v>2548.71150502</v>
      </c>
      <c r="O43" s="37">
        <v>595.46173499999998</v>
      </c>
      <c r="P43" s="37">
        <v>5383.2821017679998</v>
      </c>
      <c r="Q43" s="37">
        <v>1964.5555984178</v>
      </c>
      <c r="R43" s="37">
        <v>4844.499120558</v>
      </c>
      <c r="S43" s="37">
        <v>1239.0735803070002</v>
      </c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37">
        <v>8862.2906901642982</v>
      </c>
      <c r="AS43" s="37">
        <v>10263.696124319998</v>
      </c>
      <c r="AT43" s="122"/>
      <c r="AU43" s="122"/>
      <c r="AV43" s="37">
        <v>4053.4017469884002</v>
      </c>
      <c r="AW43" s="37">
        <v>197.350502323</v>
      </c>
      <c r="AX43" s="37"/>
      <c r="AY43" s="41"/>
      <c r="AZ43" s="117">
        <v>162575.91399867673</v>
      </c>
    </row>
    <row r="44" spans="2:52" s="95" customFormat="1" ht="25" customHeight="1" x14ac:dyDescent="0.35">
      <c r="B44" s="35">
        <v>2014</v>
      </c>
      <c r="C44" s="36" t="s">
        <v>47</v>
      </c>
      <c r="D44" s="37">
        <v>8578.8562299999994</v>
      </c>
      <c r="E44" s="37">
        <v>95736.843921203603</v>
      </c>
      <c r="F44" s="41"/>
      <c r="G44" s="41"/>
      <c r="H44" s="41"/>
      <c r="I44" s="37">
        <v>6848.213366</v>
      </c>
      <c r="J44" s="37">
        <v>536.25988714699997</v>
      </c>
      <c r="K44" s="41"/>
      <c r="L44" s="41"/>
      <c r="M44" s="41"/>
      <c r="N44" s="37">
        <v>2552.1580597800003</v>
      </c>
      <c r="O44" s="37">
        <v>355.26619799999997</v>
      </c>
      <c r="P44" s="37">
        <v>5677.2202027844005</v>
      </c>
      <c r="Q44" s="37">
        <v>1480.0213815424001</v>
      </c>
      <c r="R44" s="37">
        <v>1654.5307200300001</v>
      </c>
      <c r="S44" s="37">
        <v>1281.8050234069999</v>
      </c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37">
        <v>8308.8477404635996</v>
      </c>
      <c r="AS44" s="37">
        <v>9427.9342932599993</v>
      </c>
      <c r="AT44" s="122"/>
      <c r="AU44" s="122"/>
      <c r="AV44" s="37">
        <v>3157.2778320000002</v>
      </c>
      <c r="AW44" s="37">
        <v>204.02049044820001</v>
      </c>
      <c r="AX44" s="37"/>
      <c r="AY44" s="41"/>
      <c r="AZ44" s="117">
        <v>145799.2553460662</v>
      </c>
    </row>
    <row r="45" spans="2:52" s="95" customFormat="1" ht="25" customHeight="1" thickBot="1" x14ac:dyDescent="0.4">
      <c r="B45" s="44">
        <v>2014</v>
      </c>
      <c r="C45" s="45" t="s">
        <v>48</v>
      </c>
      <c r="D45" s="46">
        <v>8493.5091220000013</v>
      </c>
      <c r="E45" s="46">
        <v>92209.37624895561</v>
      </c>
      <c r="F45" s="47"/>
      <c r="G45" s="47"/>
      <c r="H45" s="47"/>
      <c r="I45" s="46">
        <v>11353.847299999999</v>
      </c>
      <c r="J45" s="46">
        <v>553.83081944399999</v>
      </c>
      <c r="K45" s="47"/>
      <c r="L45" s="47"/>
      <c r="M45" s="47"/>
      <c r="N45" s="46">
        <v>15.2443838295</v>
      </c>
      <c r="O45" s="46">
        <v>325.71997699999997</v>
      </c>
      <c r="P45" s="46">
        <v>2944.7425190735999</v>
      </c>
      <c r="Q45" s="46">
        <v>1101.6730330605999</v>
      </c>
      <c r="R45" s="46">
        <v>2510.863569396</v>
      </c>
      <c r="S45" s="46">
        <v>1058.1796355269998</v>
      </c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6">
        <v>3905.1381115580002</v>
      </c>
      <c r="AS45" s="46">
        <v>3907.6329223800003</v>
      </c>
      <c r="AT45" s="119"/>
      <c r="AU45" s="119"/>
      <c r="AV45" s="46">
        <v>5088.7440942211988</v>
      </c>
      <c r="AW45" s="46">
        <v>183.845188928</v>
      </c>
      <c r="AX45" s="46"/>
      <c r="AY45" s="47"/>
      <c r="AZ45" s="117">
        <v>133652.34692537351</v>
      </c>
    </row>
    <row r="46" spans="2:52" s="95" customFormat="1" ht="25" customHeight="1" thickTop="1" x14ac:dyDescent="0.35">
      <c r="B46" s="50">
        <v>2013</v>
      </c>
      <c r="C46" s="51" t="s">
        <v>49</v>
      </c>
      <c r="D46" s="52">
        <v>8542.339073000001</v>
      </c>
      <c r="E46" s="52">
        <v>92613.360973298302</v>
      </c>
      <c r="F46" s="32"/>
      <c r="G46" s="32"/>
      <c r="H46" s="32"/>
      <c r="I46" s="52">
        <v>9415.8152699999991</v>
      </c>
      <c r="J46" s="52">
        <v>133.18753722299996</v>
      </c>
      <c r="K46" s="32"/>
      <c r="L46" s="32"/>
      <c r="M46" s="32"/>
      <c r="N46" s="52">
        <v>16.809631276499999</v>
      </c>
      <c r="O46" s="52">
        <v>468.39670799999999</v>
      </c>
      <c r="P46" s="52">
        <v>3964.9581029689002</v>
      </c>
      <c r="Q46" s="52">
        <v>1379.3451220113</v>
      </c>
      <c r="R46" s="52">
        <v>7644.2587808579992</v>
      </c>
      <c r="S46" s="52">
        <v>1427.8815517134999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52">
        <v>106.47635198690001</v>
      </c>
      <c r="AS46" s="52">
        <v>134.59804272</v>
      </c>
      <c r="AT46" s="123"/>
      <c r="AU46" s="123"/>
      <c r="AV46" s="52">
        <v>8130.5408757809992</v>
      </c>
      <c r="AW46" s="52">
        <v>161.98409971149999</v>
      </c>
      <c r="AX46" s="52"/>
      <c r="AY46" s="32"/>
      <c r="AZ46" s="117">
        <v>134139.95212054887</v>
      </c>
    </row>
    <row r="47" spans="2:52" s="95" customFormat="1" ht="25" customHeight="1" x14ac:dyDescent="0.35">
      <c r="B47" s="35">
        <v>2013</v>
      </c>
      <c r="C47" s="36" t="s">
        <v>50</v>
      </c>
      <c r="D47" s="37">
        <v>8558.165758000001</v>
      </c>
      <c r="E47" s="37">
        <v>93574.764495225696</v>
      </c>
      <c r="F47" s="41"/>
      <c r="G47" s="41"/>
      <c r="H47" s="41"/>
      <c r="I47" s="37">
        <v>5393.7265340000004</v>
      </c>
      <c r="J47" s="37">
        <v>480.89908505339997</v>
      </c>
      <c r="K47" s="41"/>
      <c r="L47" s="41"/>
      <c r="M47" s="41"/>
      <c r="N47" s="37">
        <v>476.45668428000005</v>
      </c>
      <c r="O47" s="37">
        <v>94.403898999999996</v>
      </c>
      <c r="P47" s="37">
        <v>3245.8084099441999</v>
      </c>
      <c r="Q47" s="37">
        <v>1176.6190764766</v>
      </c>
      <c r="R47" s="37">
        <v>3651.766776639</v>
      </c>
      <c r="S47" s="37">
        <v>1303.9618103500002</v>
      </c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37">
        <v>-97.77586604710001</v>
      </c>
      <c r="AS47" s="37">
        <v>0</v>
      </c>
      <c r="AT47" s="122"/>
      <c r="AU47" s="122"/>
      <c r="AV47" s="37">
        <v>6775.9727227124995</v>
      </c>
      <c r="AW47" s="37">
        <v>148.32925968679999</v>
      </c>
      <c r="AX47" s="37"/>
      <c r="AY47" s="41"/>
      <c r="AZ47" s="117">
        <v>124783.09864532109</v>
      </c>
    </row>
    <row r="48" spans="2:52" s="95" customFormat="1" ht="25" customHeight="1" x14ac:dyDescent="0.35">
      <c r="B48" s="35">
        <v>2013</v>
      </c>
      <c r="C48" s="36" t="s">
        <v>47</v>
      </c>
      <c r="D48" s="37">
        <v>9134.1203110000006</v>
      </c>
      <c r="E48" s="37">
        <v>112265.08158841748</v>
      </c>
      <c r="F48" s="41"/>
      <c r="G48" s="41"/>
      <c r="H48" s="41"/>
      <c r="I48" s="37">
        <v>3839.0008350000003</v>
      </c>
      <c r="J48" s="37">
        <v>599.03105471999993</v>
      </c>
      <c r="K48" s="41"/>
      <c r="L48" s="41"/>
      <c r="M48" s="41"/>
      <c r="N48" s="37">
        <v>74.500589999999988</v>
      </c>
      <c r="O48" s="37">
        <v>235.63922500000001</v>
      </c>
      <c r="P48" s="37">
        <v>3776.4475248701001</v>
      </c>
      <c r="Q48" s="37">
        <v>1102.8549351725001</v>
      </c>
      <c r="R48" s="37">
        <v>6203.2437290250009</v>
      </c>
      <c r="S48" s="37">
        <v>1887.9590376810002</v>
      </c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37">
        <v>-34.960323232500002</v>
      </c>
      <c r="AS48" s="37">
        <v>0</v>
      </c>
      <c r="AT48" s="122"/>
      <c r="AU48" s="122"/>
      <c r="AV48" s="37">
        <v>6723.0305201124011</v>
      </c>
      <c r="AW48" s="37">
        <v>165.14636907875001</v>
      </c>
      <c r="AX48" s="37"/>
      <c r="AY48" s="41"/>
      <c r="AZ48" s="117">
        <v>145971.09539684476</v>
      </c>
    </row>
    <row r="49" spans="2:52" s="95" customFormat="1" ht="25" customHeight="1" thickBot="1" x14ac:dyDescent="0.4">
      <c r="B49" s="44">
        <v>2013</v>
      </c>
      <c r="C49" s="45" t="s">
        <v>48</v>
      </c>
      <c r="D49" s="46">
        <v>9095.2205400000003</v>
      </c>
      <c r="E49" s="46">
        <v>120711.67425762801</v>
      </c>
      <c r="F49" s="47"/>
      <c r="G49" s="47"/>
      <c r="H49" s="47"/>
      <c r="I49" s="46">
        <v>4799.4194299999999</v>
      </c>
      <c r="J49" s="46">
        <v>712.86838839999996</v>
      </c>
      <c r="K49" s="47"/>
      <c r="L49" s="47"/>
      <c r="M49" s="47"/>
      <c r="N49" s="46">
        <v>14.746265000000001</v>
      </c>
      <c r="O49" s="46">
        <v>558.7420239999999</v>
      </c>
      <c r="P49" s="46">
        <v>3426.7269102931</v>
      </c>
      <c r="Q49" s="46">
        <v>891.07316194399993</v>
      </c>
      <c r="R49" s="46">
        <v>5814.0754799039996</v>
      </c>
      <c r="S49" s="46">
        <v>1894.0495356244999</v>
      </c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6">
        <v>710.86589016289997</v>
      </c>
      <c r="AS49" s="46">
        <v>0</v>
      </c>
      <c r="AT49" s="119"/>
      <c r="AU49" s="119"/>
      <c r="AV49" s="46">
        <v>5864.9723071516992</v>
      </c>
      <c r="AW49" s="46">
        <v>164.78976641799997</v>
      </c>
      <c r="AX49" s="46"/>
      <c r="AY49" s="47"/>
      <c r="AZ49" s="117">
        <v>154659.2239565262</v>
      </c>
    </row>
    <row r="50" spans="2:52" s="95" customFormat="1" ht="25" customHeight="1" thickTop="1" x14ac:dyDescent="0.35">
      <c r="B50" s="50">
        <v>2012</v>
      </c>
      <c r="C50" s="51" t="s">
        <v>49</v>
      </c>
      <c r="D50" s="52">
        <v>7542.9186200000004</v>
      </c>
      <c r="E50" s="52">
        <v>120711.67425762799</v>
      </c>
      <c r="F50" s="32"/>
      <c r="G50" s="32"/>
      <c r="H50" s="32"/>
      <c r="I50" s="52">
        <v>4772.0085799999997</v>
      </c>
      <c r="J50" s="52">
        <v>168.11007000000001</v>
      </c>
      <c r="K50" s="32"/>
      <c r="L50" s="32"/>
      <c r="M50" s="32"/>
      <c r="N50" s="52">
        <v>28.64753</v>
      </c>
      <c r="O50" s="52">
        <v>568.70930999999996</v>
      </c>
      <c r="P50" s="52">
        <v>10273.74179</v>
      </c>
      <c r="Q50" s="32"/>
      <c r="R50" s="52">
        <v>7750.6507099999999</v>
      </c>
      <c r="S50" s="52">
        <v>1816.9253699999999</v>
      </c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52">
        <v>9752.2017599999999</v>
      </c>
      <c r="AS50" s="52">
        <v>15798.706389999999</v>
      </c>
      <c r="AT50" s="123"/>
      <c r="AU50" s="123"/>
      <c r="AV50" s="52">
        <v>3814.2518100000002</v>
      </c>
      <c r="AW50" s="52">
        <v>175.72669999999999</v>
      </c>
      <c r="AX50" s="52"/>
      <c r="AY50" s="32"/>
      <c r="AZ50" s="117">
        <v>183174.27289762796</v>
      </c>
    </row>
    <row r="51" spans="2:52" s="95" customFormat="1" ht="25" customHeight="1" x14ac:dyDescent="0.35">
      <c r="B51" s="35">
        <v>2012</v>
      </c>
      <c r="C51" s="36" t="s">
        <v>50</v>
      </c>
      <c r="D51" s="37">
        <v>7653.72</v>
      </c>
      <c r="E51" s="37">
        <v>50165.744700000003</v>
      </c>
      <c r="F51" s="41"/>
      <c r="G51" s="41"/>
      <c r="H51" s="41"/>
      <c r="I51" s="37">
        <v>4868.26</v>
      </c>
      <c r="J51" s="37">
        <v>250.922</v>
      </c>
      <c r="K51" s="41"/>
      <c r="L51" s="41"/>
      <c r="M51" s="41"/>
      <c r="N51" s="37">
        <v>66.370999999999995</v>
      </c>
      <c r="O51" s="37">
        <v>492.1</v>
      </c>
      <c r="P51" s="37">
        <v>6572.8410000000003</v>
      </c>
      <c r="Q51" s="41"/>
      <c r="R51" s="37">
        <v>3993.6959999999999</v>
      </c>
      <c r="S51" s="37">
        <v>1385.46</v>
      </c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37">
        <v>10949.65</v>
      </c>
      <c r="AS51" s="37">
        <v>8589.8799999999992</v>
      </c>
      <c r="AT51" s="122"/>
      <c r="AU51" s="122"/>
      <c r="AV51" s="37">
        <v>3809.92</v>
      </c>
      <c r="AW51" s="37">
        <v>166.74199999999999</v>
      </c>
      <c r="AX51" s="37"/>
      <c r="AY51" s="41"/>
      <c r="AZ51" s="117">
        <v>98965.306700000001</v>
      </c>
    </row>
    <row r="52" spans="2:52" s="95" customFormat="1" ht="25" customHeight="1" x14ac:dyDescent="0.35">
      <c r="B52" s="35">
        <v>2012</v>
      </c>
      <c r="C52" s="36" t="s">
        <v>47</v>
      </c>
      <c r="D52" s="37">
        <v>9393.2109999999993</v>
      </c>
      <c r="E52" s="37">
        <v>4962.8932999999997</v>
      </c>
      <c r="F52" s="41"/>
      <c r="G52" s="41"/>
      <c r="H52" s="41"/>
      <c r="I52" s="37">
        <v>2060.1750000000002</v>
      </c>
      <c r="J52" s="37">
        <v>842.19500000000005</v>
      </c>
      <c r="K52" s="41"/>
      <c r="L52" s="41"/>
      <c r="M52" s="41"/>
      <c r="N52" s="37">
        <v>189.86099999999999</v>
      </c>
      <c r="O52" s="37">
        <v>500.13799999999998</v>
      </c>
      <c r="P52" s="37">
        <v>7766.91</v>
      </c>
      <c r="Q52" s="41"/>
      <c r="R52" s="37">
        <v>5246.4920000000002</v>
      </c>
      <c r="S52" s="37">
        <v>1680.8489999999999</v>
      </c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37">
        <v>23748.799999999999</v>
      </c>
      <c r="AS52" s="37">
        <v>9484.66</v>
      </c>
      <c r="AT52" s="122"/>
      <c r="AU52" s="122"/>
      <c r="AV52" s="37">
        <v>4298.55</v>
      </c>
      <c r="AW52" s="37">
        <v>166.952</v>
      </c>
      <c r="AX52" s="37"/>
      <c r="AY52" s="41"/>
      <c r="AZ52" s="117">
        <v>70341.686300000001</v>
      </c>
    </row>
    <row r="53" spans="2:52" s="95" customFormat="1" ht="25" customHeight="1" thickBot="1" x14ac:dyDescent="0.4">
      <c r="B53" s="44">
        <v>2012</v>
      </c>
      <c r="C53" s="45" t="s">
        <v>48</v>
      </c>
      <c r="D53" s="46">
        <v>8223.27</v>
      </c>
      <c r="E53" s="46">
        <v>1519.2973</v>
      </c>
      <c r="F53" s="47"/>
      <c r="G53" s="47"/>
      <c r="H53" s="47"/>
      <c r="I53" s="46">
        <v>4915.72</v>
      </c>
      <c r="J53" s="46">
        <v>918.39200000000005</v>
      </c>
      <c r="K53" s="47"/>
      <c r="L53" s="47"/>
      <c r="M53" s="47"/>
      <c r="N53" s="46">
        <v>34.83</v>
      </c>
      <c r="O53" s="46">
        <v>421.49299999999999</v>
      </c>
      <c r="P53" s="46">
        <v>3716.52</v>
      </c>
      <c r="Q53" s="47"/>
      <c r="R53" s="46">
        <v>1063.7925</v>
      </c>
      <c r="S53" s="46">
        <v>1240.2992999999999</v>
      </c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6">
        <v>47989.62</v>
      </c>
      <c r="AS53" s="46">
        <v>13820.99</v>
      </c>
      <c r="AT53" s="46">
        <v>39147.629999999997</v>
      </c>
      <c r="AU53" s="119"/>
      <c r="AV53" s="46">
        <v>8996.1200000000008</v>
      </c>
      <c r="AW53" s="46">
        <v>128.41900000000001</v>
      </c>
      <c r="AX53" s="46"/>
      <c r="AY53" s="47"/>
      <c r="AZ53" s="117">
        <v>132136.39309999999</v>
      </c>
    </row>
    <row r="54" spans="2:52" s="95" customFormat="1" ht="25" customHeight="1" thickTop="1" x14ac:dyDescent="0.35">
      <c r="B54" s="50">
        <v>2011</v>
      </c>
      <c r="C54" s="51" t="s">
        <v>49</v>
      </c>
      <c r="D54" s="52">
        <v>13917.92</v>
      </c>
      <c r="E54" s="32"/>
      <c r="F54" s="32"/>
      <c r="G54" s="32"/>
      <c r="H54" s="32"/>
      <c r="I54" s="52">
        <v>2935.61</v>
      </c>
      <c r="J54" s="52">
        <v>273.10199999999998</v>
      </c>
      <c r="K54" s="32"/>
      <c r="L54" s="32"/>
      <c r="M54" s="32"/>
      <c r="N54" s="52">
        <v>44.802999999999997</v>
      </c>
      <c r="O54" s="52">
        <v>474.30500000000001</v>
      </c>
      <c r="P54" s="52">
        <v>8835.3029999999999</v>
      </c>
      <c r="Q54" s="32"/>
      <c r="R54" s="52">
        <v>7815.2160000000003</v>
      </c>
      <c r="S54" s="52">
        <v>2843.1406999999999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52">
        <v>50281.25</v>
      </c>
      <c r="AS54" s="52">
        <v>9608.1209999999992</v>
      </c>
      <c r="AT54" s="52">
        <v>42906.26</v>
      </c>
      <c r="AU54" s="123"/>
      <c r="AV54" s="52">
        <v>6495.5110000000004</v>
      </c>
      <c r="AW54" s="52">
        <v>99.7791</v>
      </c>
      <c r="AX54" s="52"/>
      <c r="AY54" s="32"/>
      <c r="AZ54" s="117">
        <v>146530.32080000002</v>
      </c>
    </row>
    <row r="55" spans="2:52" s="95" customFormat="1" ht="25" customHeight="1" x14ac:dyDescent="0.35">
      <c r="B55" s="35">
        <v>2011</v>
      </c>
      <c r="C55" s="36" t="s">
        <v>50</v>
      </c>
      <c r="D55" s="37">
        <v>11447.432000000001</v>
      </c>
      <c r="E55" s="41"/>
      <c r="F55" s="41"/>
      <c r="G55" s="41"/>
      <c r="H55" s="41"/>
      <c r="I55" s="37">
        <v>2556.56</v>
      </c>
      <c r="J55" s="37">
        <v>105.27</v>
      </c>
      <c r="K55" s="41"/>
      <c r="L55" s="41"/>
      <c r="M55" s="41"/>
      <c r="N55" s="37">
        <v>142.904</v>
      </c>
      <c r="O55" s="37">
        <v>502.05500000000001</v>
      </c>
      <c r="P55" s="37">
        <v>7491.42</v>
      </c>
      <c r="Q55" s="41"/>
      <c r="R55" s="37">
        <v>5164.17</v>
      </c>
      <c r="S55" s="37">
        <v>2307.52</v>
      </c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37">
        <v>59427.15</v>
      </c>
      <c r="AS55" s="37">
        <v>2955.6</v>
      </c>
      <c r="AT55" s="37">
        <v>74878.2</v>
      </c>
      <c r="AU55" s="37">
        <v>2029.91</v>
      </c>
      <c r="AV55" s="37">
        <v>6744.21</v>
      </c>
      <c r="AW55" s="37">
        <v>155.57</v>
      </c>
      <c r="AX55" s="37"/>
      <c r="AY55" s="41"/>
      <c r="AZ55" s="117">
        <v>175907.97100000002</v>
      </c>
    </row>
    <row r="56" spans="2:52" s="95" customFormat="1" ht="25" customHeight="1" x14ac:dyDescent="0.35">
      <c r="B56" s="35">
        <v>2011</v>
      </c>
      <c r="C56" s="36" t="s">
        <v>47</v>
      </c>
      <c r="D56" s="37">
        <v>10879.371999999999</v>
      </c>
      <c r="E56" s="41"/>
      <c r="F56" s="41"/>
      <c r="G56" s="41"/>
      <c r="H56" s="41"/>
      <c r="I56" s="37">
        <v>1229.0899999999999</v>
      </c>
      <c r="J56" s="37">
        <v>81.92</v>
      </c>
      <c r="K56" s="41"/>
      <c r="L56" s="41"/>
      <c r="M56" s="41"/>
      <c r="N56" s="37">
        <v>35.835999999999999</v>
      </c>
      <c r="O56" s="37">
        <v>579.00699999999995</v>
      </c>
      <c r="P56" s="37">
        <v>8745.5149999999994</v>
      </c>
      <c r="Q56" s="41"/>
      <c r="R56" s="37">
        <v>1964.1855</v>
      </c>
      <c r="S56" s="37">
        <v>2155.3769000000002</v>
      </c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37">
        <v>72412.3</v>
      </c>
      <c r="AS56" s="37">
        <v>15687.098</v>
      </c>
      <c r="AT56" s="37">
        <v>81787.289999999994</v>
      </c>
      <c r="AU56" s="37">
        <v>51230.34</v>
      </c>
      <c r="AV56" s="37">
        <v>5687.64</v>
      </c>
      <c r="AW56" s="37">
        <v>170.53399999999999</v>
      </c>
      <c r="AX56" s="37"/>
      <c r="AY56" s="41"/>
      <c r="AZ56" s="117">
        <v>252645.50440000003</v>
      </c>
    </row>
    <row r="57" spans="2:52" s="95" customFormat="1" ht="25" customHeight="1" thickBot="1" x14ac:dyDescent="0.4">
      <c r="B57" s="44">
        <v>2011</v>
      </c>
      <c r="C57" s="45" t="s">
        <v>48</v>
      </c>
      <c r="D57" s="46">
        <v>10485.852000000001</v>
      </c>
      <c r="E57" s="47"/>
      <c r="F57" s="47"/>
      <c r="G57" s="47"/>
      <c r="H57" s="47"/>
      <c r="I57" s="46">
        <v>4448.71</v>
      </c>
      <c r="J57" s="46">
        <v>191.95590000000001</v>
      </c>
      <c r="K57" s="47"/>
      <c r="L57" s="47"/>
      <c r="M57" s="47"/>
      <c r="N57" s="46">
        <v>21.463999999999999</v>
      </c>
      <c r="O57" s="46">
        <v>468.06</v>
      </c>
      <c r="P57" s="46">
        <v>4342.0339999999997</v>
      </c>
      <c r="Q57" s="47"/>
      <c r="R57" s="46">
        <v>503.61970000000002</v>
      </c>
      <c r="S57" s="46">
        <v>288.84487000000001</v>
      </c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6">
        <v>54886.13</v>
      </c>
      <c r="AS57" s="46">
        <v>15178.94</v>
      </c>
      <c r="AT57" s="46">
        <v>59474.182000000001</v>
      </c>
      <c r="AU57" s="46">
        <v>43564.464</v>
      </c>
      <c r="AV57" s="46">
        <v>3647.4859999999999</v>
      </c>
      <c r="AW57" s="46">
        <v>136.74449999999999</v>
      </c>
      <c r="AX57" s="46"/>
      <c r="AY57" s="47"/>
      <c r="AZ57" s="117">
        <v>197638.48697</v>
      </c>
    </row>
    <row r="58" spans="2:52" s="95" customFormat="1" ht="25" customHeight="1" thickTop="1" x14ac:dyDescent="0.35">
      <c r="B58" s="50">
        <v>2010</v>
      </c>
      <c r="C58" s="51" t="s">
        <v>49</v>
      </c>
      <c r="D58" s="52">
        <v>7832.3</v>
      </c>
      <c r="E58" s="32"/>
      <c r="F58" s="32"/>
      <c r="G58" s="32"/>
      <c r="H58" s="32"/>
      <c r="I58" s="52">
        <v>4497.5</v>
      </c>
      <c r="J58" s="52">
        <v>0</v>
      </c>
      <c r="K58" s="32"/>
      <c r="L58" s="32"/>
      <c r="M58" s="32"/>
      <c r="N58" s="52">
        <v>18.25</v>
      </c>
      <c r="O58" s="52">
        <v>504.3</v>
      </c>
      <c r="P58" s="52">
        <v>7299.94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52">
        <v>44493.599999999999</v>
      </c>
      <c r="AS58" s="52">
        <v>14688.43</v>
      </c>
      <c r="AT58" s="52">
        <v>52587.57</v>
      </c>
      <c r="AU58" s="52">
        <v>22724.97</v>
      </c>
      <c r="AV58" s="52">
        <v>3369.75</v>
      </c>
      <c r="AW58" s="52">
        <v>142.76</v>
      </c>
      <c r="AX58" s="52"/>
      <c r="AY58" s="32"/>
      <c r="AZ58" s="117">
        <v>158159.37000000002</v>
      </c>
    </row>
    <row r="59" spans="2:52" s="95" customFormat="1" ht="25" customHeight="1" x14ac:dyDescent="0.35">
      <c r="B59" s="35">
        <v>2010</v>
      </c>
      <c r="C59" s="36" t="s">
        <v>50</v>
      </c>
      <c r="D59" s="37">
        <v>11041</v>
      </c>
      <c r="E59" s="41"/>
      <c r="F59" s="41"/>
      <c r="G59" s="41"/>
      <c r="H59" s="41"/>
      <c r="I59" s="37">
        <v>3186</v>
      </c>
      <c r="J59" s="37">
        <v>812</v>
      </c>
      <c r="K59" s="41"/>
      <c r="L59" s="41"/>
      <c r="M59" s="41"/>
      <c r="N59" s="37">
        <v>29</v>
      </c>
      <c r="O59" s="37">
        <v>292</v>
      </c>
      <c r="P59" s="37">
        <v>5109</v>
      </c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37">
        <v>37028</v>
      </c>
      <c r="AS59" s="37">
        <v>9923</v>
      </c>
      <c r="AT59" s="37">
        <v>48385</v>
      </c>
      <c r="AU59" s="37">
        <v>17193</v>
      </c>
      <c r="AV59" s="37">
        <v>3620</v>
      </c>
      <c r="AW59" s="37">
        <v>146</v>
      </c>
      <c r="AX59" s="37"/>
      <c r="AY59" s="41"/>
      <c r="AZ59" s="117">
        <v>136764</v>
      </c>
    </row>
    <row r="60" spans="2:52" s="95" customFormat="1" ht="25" customHeight="1" x14ac:dyDescent="0.35">
      <c r="B60" s="35">
        <v>2010</v>
      </c>
      <c r="C60" s="36" t="s">
        <v>47</v>
      </c>
      <c r="D60" s="37">
        <v>10157</v>
      </c>
      <c r="E60" s="41"/>
      <c r="F60" s="41"/>
      <c r="G60" s="41"/>
      <c r="H60" s="41"/>
      <c r="I60" s="37">
        <v>1573</v>
      </c>
      <c r="J60" s="37">
        <v>163</v>
      </c>
      <c r="K60" s="41"/>
      <c r="L60" s="41"/>
      <c r="M60" s="41"/>
      <c r="N60" s="37">
        <v>33</v>
      </c>
      <c r="O60" s="37">
        <v>413</v>
      </c>
      <c r="P60" s="37">
        <v>4119</v>
      </c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37">
        <v>39742</v>
      </c>
      <c r="AS60" s="37">
        <v>8581</v>
      </c>
      <c r="AT60" s="37">
        <v>49315</v>
      </c>
      <c r="AU60" s="37">
        <v>20226</v>
      </c>
      <c r="AV60" s="37">
        <v>3192</v>
      </c>
      <c r="AW60" s="37">
        <v>136</v>
      </c>
      <c r="AX60" s="37"/>
      <c r="AY60" s="41"/>
      <c r="AZ60" s="117">
        <v>137650</v>
      </c>
    </row>
    <row r="61" spans="2:52" s="95" customFormat="1" ht="25" customHeight="1" thickBot="1" x14ac:dyDescent="0.4">
      <c r="B61" s="44">
        <v>2010</v>
      </c>
      <c r="C61" s="45" t="s">
        <v>48</v>
      </c>
      <c r="D61" s="46">
        <v>9239</v>
      </c>
      <c r="E61" s="47"/>
      <c r="F61" s="47"/>
      <c r="G61" s="47"/>
      <c r="H61" s="47"/>
      <c r="I61" s="46">
        <v>2789</v>
      </c>
      <c r="J61" s="46">
        <v>477</v>
      </c>
      <c r="K61" s="47"/>
      <c r="L61" s="47"/>
      <c r="M61" s="47"/>
      <c r="N61" s="46">
        <v>146</v>
      </c>
      <c r="O61" s="46">
        <v>323</v>
      </c>
      <c r="P61" s="46">
        <v>3465</v>
      </c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6">
        <v>35260</v>
      </c>
      <c r="AS61" s="46">
        <v>4502</v>
      </c>
      <c r="AT61" s="46">
        <v>42161</v>
      </c>
      <c r="AU61" s="46">
        <v>12835</v>
      </c>
      <c r="AV61" s="46">
        <v>3059</v>
      </c>
      <c r="AW61" s="46">
        <v>110</v>
      </c>
      <c r="AX61" s="46"/>
      <c r="AY61" s="47"/>
      <c r="AZ61" s="117">
        <v>114366</v>
      </c>
    </row>
    <row r="62" spans="2:52" s="95" customFormat="1" ht="25" customHeight="1" thickTop="1" x14ac:dyDescent="0.35">
      <c r="B62" s="50">
        <v>2009</v>
      </c>
      <c r="C62" s="51" t="s">
        <v>49</v>
      </c>
      <c r="D62" s="52">
        <v>9953</v>
      </c>
      <c r="E62" s="32"/>
      <c r="F62" s="32"/>
      <c r="G62" s="32"/>
      <c r="H62" s="32"/>
      <c r="I62" s="52">
        <v>2650</v>
      </c>
      <c r="J62" s="52">
        <v>97</v>
      </c>
      <c r="K62" s="32"/>
      <c r="L62" s="32"/>
      <c r="M62" s="32"/>
      <c r="N62" s="52">
        <v>7</v>
      </c>
      <c r="O62" s="52">
        <v>470</v>
      </c>
      <c r="P62" s="52">
        <v>4086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52">
        <v>36146</v>
      </c>
      <c r="AS62" s="52">
        <v>153</v>
      </c>
      <c r="AT62" s="52">
        <v>39214</v>
      </c>
      <c r="AU62" s="52">
        <v>13260</v>
      </c>
      <c r="AV62" s="52">
        <v>3374</v>
      </c>
      <c r="AW62" s="52">
        <v>108</v>
      </c>
      <c r="AX62" s="52"/>
      <c r="AY62" s="32"/>
      <c r="AZ62" s="117">
        <v>109518</v>
      </c>
    </row>
    <row r="63" spans="2:52" s="95" customFormat="1" ht="25" customHeight="1" x14ac:dyDescent="0.35">
      <c r="B63" s="35">
        <v>2009</v>
      </c>
      <c r="C63" s="36" t="s">
        <v>50</v>
      </c>
      <c r="D63" s="37">
        <v>10467.5265</v>
      </c>
      <c r="E63" s="41"/>
      <c r="F63" s="41"/>
      <c r="G63" s="41"/>
      <c r="H63" s="41"/>
      <c r="I63" s="37">
        <v>2975.5243</v>
      </c>
      <c r="J63" s="37">
        <v>28.7346</v>
      </c>
      <c r="K63" s="41"/>
      <c r="L63" s="41"/>
      <c r="M63" s="41"/>
      <c r="N63" s="37">
        <v>28.304300000000001</v>
      </c>
      <c r="O63" s="37">
        <v>451.80959999999999</v>
      </c>
      <c r="P63" s="37">
        <v>30.340499999999999</v>
      </c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37">
        <v>38592.763700000003</v>
      </c>
      <c r="AS63" s="41"/>
      <c r="AT63" s="41"/>
      <c r="AU63" s="37">
        <v>58146.622199999998</v>
      </c>
      <c r="AV63" s="37">
        <v>2694.9270999999999</v>
      </c>
      <c r="AW63" s="37">
        <v>124.3856</v>
      </c>
      <c r="AX63" s="37"/>
      <c r="AY63" s="41"/>
      <c r="AZ63" s="117">
        <v>113540.9384</v>
      </c>
    </row>
    <row r="64" spans="2:52" s="95" customFormat="1" ht="25" customHeight="1" x14ac:dyDescent="0.35">
      <c r="B64" s="35">
        <v>2009</v>
      </c>
      <c r="C64" s="36" t="s">
        <v>47</v>
      </c>
      <c r="D64" s="37">
        <v>9565.9195</v>
      </c>
      <c r="E64" s="41"/>
      <c r="F64" s="41"/>
      <c r="G64" s="41"/>
      <c r="H64" s="41"/>
      <c r="I64" s="37">
        <v>1940.26</v>
      </c>
      <c r="J64" s="41"/>
      <c r="K64" s="41"/>
      <c r="L64" s="41"/>
      <c r="M64" s="41"/>
      <c r="N64" s="37">
        <v>30.811900000000001</v>
      </c>
      <c r="O64" s="37">
        <v>395.97649999999999</v>
      </c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37">
        <v>29454.138599999998</v>
      </c>
      <c r="AS64" s="41"/>
      <c r="AT64" s="41"/>
      <c r="AU64" s="37">
        <v>49646.5726</v>
      </c>
      <c r="AV64" s="37">
        <v>3182.9679999999998</v>
      </c>
      <c r="AW64" s="37">
        <v>116.3908</v>
      </c>
      <c r="AX64" s="37"/>
      <c r="AY64" s="41"/>
      <c r="AZ64" s="117">
        <v>94333.037899999996</v>
      </c>
    </row>
    <row r="65" spans="1:52" s="95" customFormat="1" ht="25" customHeight="1" thickBot="1" x14ac:dyDescent="0.4">
      <c r="B65" s="44">
        <v>2009</v>
      </c>
      <c r="C65" s="45" t="s">
        <v>48</v>
      </c>
      <c r="D65" s="46">
        <v>9104.7062999999998</v>
      </c>
      <c r="E65" s="47"/>
      <c r="F65" s="47"/>
      <c r="G65" s="47"/>
      <c r="H65" s="47"/>
      <c r="I65" s="46">
        <v>3223.1471000000001</v>
      </c>
      <c r="J65" s="47"/>
      <c r="K65" s="47"/>
      <c r="L65" s="47"/>
      <c r="M65" s="47"/>
      <c r="N65" s="46">
        <v>14.8375</v>
      </c>
      <c r="O65" s="46">
        <v>506.6386</v>
      </c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6">
        <v>20246.440999999999</v>
      </c>
      <c r="AS65" s="47"/>
      <c r="AT65" s="47"/>
      <c r="AU65" s="46">
        <v>35465.195299999999</v>
      </c>
      <c r="AV65" s="46">
        <v>2612.9803000000002</v>
      </c>
      <c r="AW65" s="46">
        <v>97.348299999999995</v>
      </c>
      <c r="AX65" s="46"/>
      <c r="AY65" s="47"/>
      <c r="AZ65" s="117">
        <v>71271.294399999999</v>
      </c>
    </row>
    <row r="66" spans="1:52" s="95" customFormat="1" ht="25" customHeight="1" thickTop="1" x14ac:dyDescent="0.35">
      <c r="B66" s="50">
        <v>2008</v>
      </c>
      <c r="C66" s="51" t="s">
        <v>49</v>
      </c>
      <c r="D66" s="52">
        <v>7301.6099000000004</v>
      </c>
      <c r="E66" s="32"/>
      <c r="F66" s="32"/>
      <c r="G66" s="32"/>
      <c r="H66" s="32"/>
      <c r="I66" s="52">
        <v>2502.2858000000001</v>
      </c>
      <c r="J66" s="32"/>
      <c r="K66" s="32"/>
      <c r="L66" s="32"/>
      <c r="M66" s="32"/>
      <c r="N66" s="52">
        <v>11.243399999999999</v>
      </c>
      <c r="O66" s="52">
        <v>448.54430000000002</v>
      </c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52">
        <v>32748.0334</v>
      </c>
      <c r="AS66" s="32"/>
      <c r="AT66" s="32"/>
      <c r="AU66" s="52">
        <v>43193.953399999999</v>
      </c>
      <c r="AV66" s="52">
        <v>3878.6792</v>
      </c>
      <c r="AW66" s="52">
        <v>92.227699999999999</v>
      </c>
      <c r="AX66" s="52"/>
      <c r="AY66" s="32"/>
      <c r="AZ66" s="117">
        <v>90176.577099999995</v>
      </c>
    </row>
    <row r="67" spans="1:52" s="95" customFormat="1" ht="25" customHeight="1" x14ac:dyDescent="0.35">
      <c r="B67" s="35">
        <v>2008</v>
      </c>
      <c r="C67" s="36" t="s">
        <v>50</v>
      </c>
      <c r="D67" s="37">
        <v>7906</v>
      </c>
      <c r="E67" s="41"/>
      <c r="F67" s="41"/>
      <c r="G67" s="41"/>
      <c r="H67" s="41"/>
      <c r="I67" s="37">
        <v>2017</v>
      </c>
      <c r="J67" s="41"/>
      <c r="K67" s="41"/>
      <c r="L67" s="41"/>
      <c r="M67" s="41"/>
      <c r="N67" s="37">
        <v>9</v>
      </c>
      <c r="O67" s="37">
        <v>494</v>
      </c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37">
        <v>16751.84734</v>
      </c>
      <c r="AS67" s="41"/>
      <c r="AT67" s="41"/>
      <c r="AU67" s="37">
        <v>90354</v>
      </c>
      <c r="AV67" s="37">
        <v>4457</v>
      </c>
      <c r="AW67" s="37">
        <v>78</v>
      </c>
      <c r="AX67" s="37"/>
      <c r="AY67" s="41"/>
      <c r="AZ67" s="117">
        <v>122066.84734000001</v>
      </c>
    </row>
    <row r="68" spans="1:52" s="95" customFormat="1" ht="25" customHeight="1" x14ac:dyDescent="0.35">
      <c r="B68" s="35">
        <v>2008</v>
      </c>
      <c r="C68" s="36" t="s">
        <v>47</v>
      </c>
      <c r="D68" s="37">
        <v>7929.4414200000001</v>
      </c>
      <c r="E68" s="41"/>
      <c r="F68" s="41"/>
      <c r="G68" s="41"/>
      <c r="H68" s="41"/>
      <c r="I68" s="37">
        <v>309.94744400000002</v>
      </c>
      <c r="J68" s="41"/>
      <c r="K68" s="41"/>
      <c r="L68" s="41"/>
      <c r="M68" s="41"/>
      <c r="N68" s="37">
        <v>28.644901999999998</v>
      </c>
      <c r="O68" s="37">
        <v>484.58204499999999</v>
      </c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37">
        <v>76740.612399999998</v>
      </c>
      <c r="AV68" s="37">
        <v>11266.41417</v>
      </c>
      <c r="AW68" s="37">
        <v>79.673733999999996</v>
      </c>
      <c r="AX68" s="37"/>
      <c r="AY68" s="41"/>
      <c r="AZ68" s="117">
        <v>96839.316114999994</v>
      </c>
    </row>
    <row r="69" spans="1:52" s="95" customFormat="1" ht="25" customHeight="1" thickBot="1" x14ac:dyDescent="0.4">
      <c r="B69" s="44">
        <v>2008</v>
      </c>
      <c r="C69" s="45" t="s">
        <v>48</v>
      </c>
      <c r="D69" s="46">
        <v>7990.8257729999996</v>
      </c>
      <c r="E69" s="47"/>
      <c r="F69" s="47"/>
      <c r="G69" s="47"/>
      <c r="H69" s="47"/>
      <c r="I69" s="46">
        <v>1280.233029</v>
      </c>
      <c r="J69" s="47"/>
      <c r="K69" s="47"/>
      <c r="L69" s="47"/>
      <c r="M69" s="47"/>
      <c r="N69" s="46">
        <v>26.611801</v>
      </c>
      <c r="O69" s="46">
        <v>437.946641</v>
      </c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6">
        <v>54118.006249999999</v>
      </c>
      <c r="AV69" s="46">
        <v>5059.4435560000002</v>
      </c>
      <c r="AW69" s="46">
        <v>75.884236999999999</v>
      </c>
      <c r="AX69" s="46"/>
      <c r="AY69" s="47"/>
      <c r="AZ69" s="117">
        <v>68988.951287000004</v>
      </c>
    </row>
    <row r="70" spans="1:52" s="95" customFormat="1" ht="25" customHeight="1" thickTop="1" x14ac:dyDescent="0.35">
      <c r="B70" s="50">
        <v>2007</v>
      </c>
      <c r="C70" s="51" t="s">
        <v>49</v>
      </c>
      <c r="D70" s="52">
        <v>7925</v>
      </c>
      <c r="E70" s="32"/>
      <c r="F70" s="32"/>
      <c r="G70" s="32"/>
      <c r="H70" s="32"/>
      <c r="I70" s="32"/>
      <c r="J70" s="32"/>
      <c r="K70" s="32"/>
      <c r="L70" s="32"/>
      <c r="M70" s="32"/>
      <c r="N70" s="52">
        <v>7</v>
      </c>
      <c r="O70" s="52">
        <v>394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52">
        <v>59813</v>
      </c>
      <c r="AV70" s="52">
        <v>3779</v>
      </c>
      <c r="AW70" s="52">
        <v>81</v>
      </c>
      <c r="AX70" s="52"/>
      <c r="AY70" s="32"/>
      <c r="AZ70" s="117">
        <v>71999</v>
      </c>
    </row>
    <row r="71" spans="1:52" s="95" customFormat="1" ht="25" customHeight="1" x14ac:dyDescent="0.35">
      <c r="B71" s="35">
        <v>2007</v>
      </c>
      <c r="C71" s="36" t="s">
        <v>50</v>
      </c>
      <c r="D71" s="37">
        <v>6706</v>
      </c>
      <c r="E71" s="41"/>
      <c r="F71" s="41"/>
      <c r="G71" s="41"/>
      <c r="H71" s="41"/>
      <c r="I71" s="41"/>
      <c r="J71" s="41"/>
      <c r="K71" s="41"/>
      <c r="L71" s="41"/>
      <c r="M71" s="41"/>
      <c r="N71" s="37">
        <v>30</v>
      </c>
      <c r="O71" s="37">
        <v>524</v>
      </c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37">
        <v>58022</v>
      </c>
      <c r="AV71" s="37">
        <v>5077</v>
      </c>
      <c r="AW71" s="37">
        <v>77</v>
      </c>
      <c r="AX71" s="37"/>
      <c r="AY71" s="41"/>
      <c r="AZ71" s="117">
        <v>70436</v>
      </c>
    </row>
    <row r="72" spans="1:52" s="95" customFormat="1" ht="25" customHeight="1" x14ac:dyDescent="0.35">
      <c r="B72" s="35">
        <v>2007</v>
      </c>
      <c r="C72" s="36" t="s">
        <v>47</v>
      </c>
      <c r="D72" s="37">
        <v>8380</v>
      </c>
      <c r="E72" s="41"/>
      <c r="F72" s="41"/>
      <c r="G72" s="41"/>
      <c r="H72" s="41"/>
      <c r="I72" s="41"/>
      <c r="J72" s="41"/>
      <c r="K72" s="41"/>
      <c r="L72" s="41"/>
      <c r="M72" s="41"/>
      <c r="N72" s="37">
        <v>9</v>
      </c>
      <c r="O72" s="37">
        <v>507</v>
      </c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37">
        <v>48742</v>
      </c>
      <c r="AV72" s="37">
        <v>8926</v>
      </c>
      <c r="AW72" s="37">
        <v>73</v>
      </c>
      <c r="AX72" s="37"/>
      <c r="AY72" s="41"/>
      <c r="AZ72" s="117">
        <v>66637</v>
      </c>
    </row>
    <row r="73" spans="1:52" s="95" customFormat="1" ht="25" customHeight="1" thickBot="1" x14ac:dyDescent="0.4">
      <c r="B73" s="44">
        <v>2007</v>
      </c>
      <c r="C73" s="45" t="s">
        <v>48</v>
      </c>
      <c r="D73" s="46">
        <v>8168</v>
      </c>
      <c r="E73" s="47"/>
      <c r="F73" s="47"/>
      <c r="G73" s="47"/>
      <c r="H73" s="47"/>
      <c r="I73" s="47"/>
      <c r="J73" s="47"/>
      <c r="K73" s="47"/>
      <c r="L73" s="47"/>
      <c r="M73" s="47"/>
      <c r="N73" s="46">
        <v>4</v>
      </c>
      <c r="O73" s="46">
        <v>491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6">
        <v>59571</v>
      </c>
      <c r="AV73" s="46">
        <v>7531</v>
      </c>
      <c r="AW73" s="46">
        <v>76</v>
      </c>
      <c r="AX73" s="46"/>
      <c r="AY73" s="47"/>
      <c r="AZ73" s="117">
        <v>75841</v>
      </c>
    </row>
    <row r="74" spans="1:52" s="95" customFormat="1" ht="25" customHeight="1" thickTop="1" x14ac:dyDescent="0.35">
      <c r="B74" s="50">
        <v>2006</v>
      </c>
      <c r="C74" s="51" t="s">
        <v>49</v>
      </c>
      <c r="D74" s="52">
        <v>8189</v>
      </c>
      <c r="E74" s="32"/>
      <c r="F74" s="32"/>
      <c r="G74" s="32"/>
      <c r="H74" s="32"/>
      <c r="I74" s="32"/>
      <c r="J74" s="32"/>
      <c r="K74" s="32"/>
      <c r="L74" s="32"/>
      <c r="M74" s="32"/>
      <c r="N74" s="52">
        <v>6</v>
      </c>
      <c r="O74" s="52">
        <v>617</v>
      </c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52">
        <v>56323</v>
      </c>
      <c r="AV74" s="52">
        <v>7630</v>
      </c>
      <c r="AW74" s="52">
        <v>78</v>
      </c>
      <c r="AX74" s="52"/>
      <c r="AY74" s="32"/>
      <c r="AZ74" s="117">
        <v>72843</v>
      </c>
    </row>
    <row r="75" spans="1:52" s="95" customFormat="1" ht="25" customHeight="1" x14ac:dyDescent="0.35">
      <c r="B75" s="35">
        <v>2006</v>
      </c>
      <c r="C75" s="36" t="s">
        <v>50</v>
      </c>
      <c r="D75" s="37">
        <v>8653</v>
      </c>
      <c r="E75" s="41"/>
      <c r="F75" s="41"/>
      <c r="G75" s="41"/>
      <c r="H75" s="41"/>
      <c r="I75" s="41"/>
      <c r="J75" s="41"/>
      <c r="K75" s="41"/>
      <c r="L75" s="41"/>
      <c r="M75" s="41"/>
      <c r="N75" s="37">
        <v>25</v>
      </c>
      <c r="O75" s="37">
        <v>320</v>
      </c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37">
        <v>41147</v>
      </c>
      <c r="AV75" s="37">
        <v>7866</v>
      </c>
      <c r="AW75" s="37">
        <v>82</v>
      </c>
      <c r="AX75" s="37"/>
      <c r="AY75" s="41"/>
      <c r="AZ75" s="117">
        <v>58093</v>
      </c>
    </row>
    <row r="76" spans="1:52" s="95" customFormat="1" ht="25" customHeight="1" x14ac:dyDescent="0.35">
      <c r="B76" s="35">
        <v>2006</v>
      </c>
      <c r="C76" s="36" t="s">
        <v>47</v>
      </c>
      <c r="D76" s="37">
        <v>8166</v>
      </c>
      <c r="E76" s="41"/>
      <c r="F76" s="41"/>
      <c r="G76" s="41"/>
      <c r="H76" s="41"/>
      <c r="I76" s="41"/>
      <c r="J76" s="41"/>
      <c r="K76" s="41"/>
      <c r="L76" s="41"/>
      <c r="M76" s="41"/>
      <c r="N76" s="37">
        <v>13</v>
      </c>
      <c r="O76" s="37">
        <v>283</v>
      </c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37">
        <v>32293</v>
      </c>
      <c r="AV76" s="37">
        <v>1806</v>
      </c>
      <c r="AW76" s="37">
        <v>77</v>
      </c>
      <c r="AX76" s="37"/>
      <c r="AY76" s="41"/>
      <c r="AZ76" s="117">
        <v>42638</v>
      </c>
    </row>
    <row r="77" spans="1:52" s="95" customFormat="1" ht="25" customHeight="1" x14ac:dyDescent="0.35">
      <c r="B77" s="58">
        <v>2006</v>
      </c>
      <c r="C77" s="59" t="s">
        <v>48</v>
      </c>
      <c r="D77" s="60">
        <v>7307</v>
      </c>
      <c r="E77" s="591"/>
      <c r="F77" s="61"/>
      <c r="G77" s="61"/>
      <c r="H77" s="61"/>
      <c r="I77" s="61"/>
      <c r="J77" s="61"/>
      <c r="K77" s="61"/>
      <c r="L77" s="61"/>
      <c r="M77" s="61"/>
      <c r="N77" s="60">
        <v>16</v>
      </c>
      <c r="O77" s="60">
        <v>261</v>
      </c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0">
        <v>29965</v>
      </c>
      <c r="AV77" s="60">
        <v>1677</v>
      </c>
      <c r="AW77" s="60">
        <v>71</v>
      </c>
      <c r="AX77" s="60"/>
      <c r="AY77" s="61"/>
      <c r="AZ77" s="592">
        <v>39297</v>
      </c>
    </row>
    <row r="78" spans="1:52" ht="15.5" x14ac:dyDescent="0.35">
      <c r="A78" s="66"/>
      <c r="B78" s="100" t="s">
        <v>51</v>
      </c>
      <c r="C78" s="63"/>
      <c r="D78" s="64"/>
      <c r="E78" s="101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6"/>
      <c r="AF78" s="126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</row>
    <row r="79" spans="1:52" ht="15.5" x14ac:dyDescent="0.35">
      <c r="A79" s="66"/>
      <c r="B79" s="100" t="s">
        <v>52</v>
      </c>
      <c r="C79" s="68"/>
      <c r="D79" s="64"/>
      <c r="E79" s="101"/>
      <c r="F79" s="111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</row>
    <row r="80" spans="1:52" ht="15.5" x14ac:dyDescent="0.35">
      <c r="A80" s="66"/>
      <c r="B80" s="100" t="s">
        <v>53</v>
      </c>
      <c r="C80" s="68"/>
      <c r="D80" s="64"/>
      <c r="E80" s="101"/>
      <c r="F80" s="111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</row>
    <row r="81" spans="1:52" ht="15.5" x14ac:dyDescent="0.35">
      <c r="A81" s="66"/>
      <c r="B81" s="100" t="s">
        <v>54</v>
      </c>
      <c r="C81" s="64"/>
      <c r="D81" s="64"/>
      <c r="E81" s="101"/>
      <c r="F81" s="111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</row>
    <row r="82" spans="1:52" ht="15.5" x14ac:dyDescent="0.35">
      <c r="A82" s="66"/>
      <c r="B82" s="70"/>
      <c r="C82" s="69" t="s">
        <v>55</v>
      </c>
      <c r="D82" s="64"/>
      <c r="E82" s="64"/>
      <c r="F82" s="111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</row>
    <row r="83" spans="1:52" ht="15.5" x14ac:dyDescent="0.35">
      <c r="A83" s="66"/>
      <c r="B83" s="39"/>
      <c r="C83" s="69" t="s">
        <v>56</v>
      </c>
      <c r="D83" s="64"/>
      <c r="E83" s="101"/>
      <c r="F83" s="111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</row>
    <row r="84" spans="1:52" ht="15.5" x14ac:dyDescent="0.35">
      <c r="A84" s="66"/>
      <c r="B84" s="71"/>
      <c r="C84" s="63" t="s">
        <v>57</v>
      </c>
      <c r="D84" s="64"/>
      <c r="E84" s="102"/>
      <c r="F84" s="111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</row>
    <row r="85" spans="1:52" ht="15.5" x14ac:dyDescent="0.35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</row>
    <row r="86" spans="1:52" ht="15.5" x14ac:dyDescent="0.35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</row>
    <row r="87" spans="1:52" ht="15.5" x14ac:dyDescent="0.35"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</row>
    <row r="88" spans="1:52" ht="15.5" x14ac:dyDescent="0.35"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</row>
    <row r="89" spans="1:52" ht="15.5" x14ac:dyDescent="0.35"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</row>
    <row r="90" spans="1:52" ht="15.5" x14ac:dyDescent="0.35"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</row>
    <row r="91" spans="1:52" ht="15.5" x14ac:dyDescent="0.35"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</row>
    <row r="93" spans="1:52" x14ac:dyDescent="0.35">
      <c r="E93" s="127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E617-5E26-44C6-A409-82787C545FC7}">
  <sheetPr codeName="Sheet8"/>
  <dimension ref="B1:CA116"/>
  <sheetViews>
    <sheetView showGridLines="0" workbookViewId="0">
      <selection activeCell="F9" sqref="F9"/>
    </sheetView>
  </sheetViews>
  <sheetFormatPr defaultColWidth="8.7265625" defaultRowHeight="14.5" x14ac:dyDescent="0.35"/>
  <cols>
    <col min="1" max="1" width="17" style="72" customWidth="1"/>
    <col min="2" max="79" width="15.54296875" style="72" customWidth="1"/>
    <col min="80" max="16384" width="8.7265625" style="72"/>
  </cols>
  <sheetData>
    <row r="1" spans="2:79" ht="15.65" customHeight="1" x14ac:dyDescent="0.35">
      <c r="B1" s="103"/>
      <c r="C1" s="103"/>
      <c r="D1" s="103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</row>
    <row r="2" spans="2:79" ht="14.5" customHeight="1" x14ac:dyDescent="0.35">
      <c r="B2" s="64"/>
      <c r="C2" s="64"/>
      <c r="D2" s="129"/>
      <c r="E2" s="129"/>
      <c r="F2" s="129"/>
      <c r="G2" s="129"/>
      <c r="H2" s="129"/>
      <c r="I2" s="129"/>
      <c r="J2" s="129"/>
      <c r="K2" s="129"/>
      <c r="L2" s="130" t="s">
        <v>73</v>
      </c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79" ht="14.5" customHeight="1" thickBot="1" x14ac:dyDescent="0.4">
      <c r="B3" s="64"/>
      <c r="C3" s="64"/>
      <c r="D3" s="129"/>
      <c r="E3" s="13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3"/>
      <c r="Z3" s="133"/>
      <c r="AA3" s="133"/>
      <c r="AB3" s="133"/>
      <c r="AC3" s="133"/>
      <c r="AD3" s="133"/>
      <c r="AE3" s="133"/>
      <c r="AF3" s="133"/>
      <c r="AG3" s="133"/>
      <c r="AH3" s="64"/>
      <c r="AI3" s="134"/>
      <c r="AJ3" s="64"/>
      <c r="AK3" s="64"/>
      <c r="AL3" s="64"/>
      <c r="AM3" s="135"/>
      <c r="AN3" s="64"/>
      <c r="AO3" s="64"/>
      <c r="AP3" s="135"/>
      <c r="AQ3" s="135"/>
      <c r="AR3" s="64"/>
      <c r="AS3" s="135"/>
      <c r="AT3" s="64"/>
      <c r="AU3" s="135"/>
      <c r="AV3" s="64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3"/>
      <c r="BN3" s="133"/>
      <c r="BO3" s="133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</row>
    <row r="4" spans="2:79" ht="16" thickBot="1" x14ac:dyDescent="0.4">
      <c r="B4" s="527"/>
      <c r="C4" s="528"/>
      <c r="D4" s="563" t="s">
        <v>74</v>
      </c>
      <c r="E4" s="564"/>
      <c r="F4" s="564"/>
      <c r="G4" s="564"/>
      <c r="H4" s="564"/>
      <c r="I4" s="564"/>
      <c r="J4" s="564"/>
      <c r="K4" s="564"/>
      <c r="L4" s="564"/>
      <c r="M4" s="565"/>
      <c r="N4" s="566" t="s">
        <v>75</v>
      </c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7"/>
      <c r="AF4" s="567"/>
      <c r="AG4" s="567"/>
      <c r="AH4" s="567"/>
      <c r="AI4" s="567"/>
      <c r="AJ4" s="567"/>
      <c r="AK4" s="567"/>
      <c r="AL4" s="567"/>
      <c r="AM4" s="567"/>
      <c r="AN4" s="567"/>
      <c r="AO4" s="567"/>
      <c r="AP4" s="567"/>
      <c r="AQ4" s="567"/>
      <c r="AR4" s="567"/>
      <c r="AS4" s="567"/>
      <c r="AT4" s="567"/>
      <c r="AU4" s="567"/>
      <c r="AV4" s="567"/>
      <c r="AW4" s="567"/>
      <c r="AX4" s="567"/>
      <c r="AY4" s="567"/>
      <c r="AZ4" s="567"/>
      <c r="BA4" s="567"/>
      <c r="BB4" s="567"/>
      <c r="BC4" s="567"/>
      <c r="BD4" s="567"/>
      <c r="BE4" s="567"/>
      <c r="BF4" s="567"/>
      <c r="BG4" s="567"/>
      <c r="BH4" s="567"/>
      <c r="BI4" s="567"/>
      <c r="BJ4" s="567"/>
      <c r="BK4" s="568"/>
      <c r="BL4" s="574" t="s">
        <v>76</v>
      </c>
      <c r="BM4" s="575"/>
      <c r="BN4" s="575"/>
      <c r="BO4" s="576"/>
      <c r="BP4" s="569" t="s">
        <v>77</v>
      </c>
      <c r="BQ4" s="570"/>
      <c r="BR4" s="570"/>
      <c r="BS4" s="570"/>
      <c r="BT4" s="570"/>
      <c r="BU4" s="570"/>
      <c r="BV4" s="570"/>
      <c r="BW4" s="570"/>
      <c r="BX4" s="570"/>
      <c r="BY4" s="570"/>
      <c r="BZ4" s="570"/>
      <c r="CA4" s="571"/>
    </row>
    <row r="5" spans="2:79" s="138" customFormat="1" ht="79.5" customHeight="1" thickBot="1" x14ac:dyDescent="0.3">
      <c r="B5" s="572" t="s">
        <v>78</v>
      </c>
      <c r="C5" s="573"/>
      <c r="D5" s="561" t="s">
        <v>79</v>
      </c>
      <c r="E5" s="562"/>
      <c r="F5" s="561" t="s">
        <v>80</v>
      </c>
      <c r="G5" s="562"/>
      <c r="H5" s="561" t="s">
        <v>81</v>
      </c>
      <c r="I5" s="562"/>
      <c r="J5" s="561" t="s">
        <v>82</v>
      </c>
      <c r="K5" s="562"/>
      <c r="L5" s="561" t="s">
        <v>83</v>
      </c>
      <c r="M5" s="562"/>
      <c r="N5" s="561" t="s">
        <v>84</v>
      </c>
      <c r="O5" s="562"/>
      <c r="P5" s="561" t="s">
        <v>85</v>
      </c>
      <c r="Q5" s="562"/>
      <c r="R5" s="561" t="s">
        <v>86</v>
      </c>
      <c r="S5" s="562"/>
      <c r="T5" s="561" t="s">
        <v>17</v>
      </c>
      <c r="U5" s="562"/>
      <c r="V5" s="561" t="s">
        <v>87</v>
      </c>
      <c r="W5" s="562"/>
      <c r="X5" s="561" t="s">
        <v>19</v>
      </c>
      <c r="Y5" s="562"/>
      <c r="Z5" s="561" t="s">
        <v>20</v>
      </c>
      <c r="AA5" s="562"/>
      <c r="AB5" s="561" t="s">
        <v>88</v>
      </c>
      <c r="AC5" s="562"/>
      <c r="AD5" s="561" t="s">
        <v>22</v>
      </c>
      <c r="AE5" s="562"/>
      <c r="AF5" s="561" t="s">
        <v>23</v>
      </c>
      <c r="AG5" s="562"/>
      <c r="AH5" s="561" t="s">
        <v>24</v>
      </c>
      <c r="AI5" s="562"/>
      <c r="AJ5" s="561" t="s">
        <v>25</v>
      </c>
      <c r="AK5" s="562"/>
      <c r="AL5" s="561" t="s">
        <v>26</v>
      </c>
      <c r="AM5" s="562"/>
      <c r="AN5" s="561" t="s">
        <v>27</v>
      </c>
      <c r="AO5" s="562"/>
      <c r="AP5" s="561" t="s">
        <v>28</v>
      </c>
      <c r="AQ5" s="562"/>
      <c r="AR5" s="561" t="s">
        <v>29</v>
      </c>
      <c r="AS5" s="562"/>
      <c r="AT5" s="561" t="s">
        <v>30</v>
      </c>
      <c r="AU5" s="562"/>
      <c r="AV5" s="561" t="s">
        <v>31</v>
      </c>
      <c r="AW5" s="562"/>
      <c r="AX5" s="561" t="s">
        <v>32</v>
      </c>
      <c r="AY5" s="562"/>
      <c r="AZ5" s="561" t="s">
        <v>33</v>
      </c>
      <c r="BA5" s="562"/>
      <c r="BB5" s="561" t="s">
        <v>34</v>
      </c>
      <c r="BC5" s="562"/>
      <c r="BD5" s="561" t="s">
        <v>35</v>
      </c>
      <c r="BE5" s="562"/>
      <c r="BF5" s="561" t="s">
        <v>36</v>
      </c>
      <c r="BG5" s="562"/>
      <c r="BH5" s="561" t="s">
        <v>38</v>
      </c>
      <c r="BI5" s="562"/>
      <c r="BJ5" s="561" t="s">
        <v>37</v>
      </c>
      <c r="BK5" s="562"/>
      <c r="BL5" s="561" t="s">
        <v>45</v>
      </c>
      <c r="BM5" s="562"/>
      <c r="BN5" s="561" t="s">
        <v>89</v>
      </c>
      <c r="BO5" s="562"/>
      <c r="BP5" s="561" t="s">
        <v>39</v>
      </c>
      <c r="BQ5" s="562"/>
      <c r="BR5" s="561" t="s">
        <v>40</v>
      </c>
      <c r="BS5" s="562"/>
      <c r="BT5" s="561" t="s">
        <v>41</v>
      </c>
      <c r="BU5" s="562"/>
      <c r="BV5" s="561" t="s">
        <v>42</v>
      </c>
      <c r="BW5" s="562"/>
      <c r="BX5" s="561" t="s">
        <v>90</v>
      </c>
      <c r="BY5" s="562"/>
      <c r="BZ5" s="561" t="s">
        <v>91</v>
      </c>
      <c r="CA5" s="562"/>
    </row>
    <row r="6" spans="2:79" s="147" customFormat="1" ht="25" customHeight="1" thickBot="1" x14ac:dyDescent="0.4">
      <c r="B6" s="139" t="s">
        <v>71</v>
      </c>
      <c r="C6" s="139" t="s">
        <v>72</v>
      </c>
      <c r="D6" s="140" t="s">
        <v>92</v>
      </c>
      <c r="E6" s="141" t="s">
        <v>93</v>
      </c>
      <c r="F6" s="142" t="s">
        <v>92</v>
      </c>
      <c r="G6" s="141" t="s">
        <v>93</v>
      </c>
      <c r="H6" s="140" t="s">
        <v>92</v>
      </c>
      <c r="I6" s="141" t="s">
        <v>93</v>
      </c>
      <c r="J6" s="143" t="s">
        <v>92</v>
      </c>
      <c r="K6" s="143" t="s">
        <v>93</v>
      </c>
      <c r="L6" s="140" t="s">
        <v>92</v>
      </c>
      <c r="M6" s="141" t="s">
        <v>93</v>
      </c>
      <c r="N6" s="140" t="s">
        <v>92</v>
      </c>
      <c r="O6" s="141" t="s">
        <v>93</v>
      </c>
      <c r="P6" s="140" t="s">
        <v>92</v>
      </c>
      <c r="Q6" s="141" t="s">
        <v>93</v>
      </c>
      <c r="R6" s="140" t="s">
        <v>92</v>
      </c>
      <c r="S6" s="141" t="s">
        <v>93</v>
      </c>
      <c r="T6" s="140" t="s">
        <v>92</v>
      </c>
      <c r="U6" s="141" t="s">
        <v>93</v>
      </c>
      <c r="V6" s="140" t="s">
        <v>92</v>
      </c>
      <c r="W6" s="141" t="s">
        <v>93</v>
      </c>
      <c r="X6" s="144" t="s">
        <v>92</v>
      </c>
      <c r="Y6" s="145" t="s">
        <v>93</v>
      </c>
      <c r="Z6" s="140" t="s">
        <v>92</v>
      </c>
      <c r="AA6" s="141" t="s">
        <v>93</v>
      </c>
      <c r="AB6" s="140" t="s">
        <v>92</v>
      </c>
      <c r="AC6" s="141" t="s">
        <v>93</v>
      </c>
      <c r="AD6" s="140" t="s">
        <v>92</v>
      </c>
      <c r="AE6" s="141" t="s">
        <v>93</v>
      </c>
      <c r="AF6" s="144" t="s">
        <v>92</v>
      </c>
      <c r="AG6" s="145" t="s">
        <v>93</v>
      </c>
      <c r="AH6" s="140" t="s">
        <v>92</v>
      </c>
      <c r="AI6" s="141" t="s">
        <v>93</v>
      </c>
      <c r="AJ6" s="144" t="s">
        <v>92</v>
      </c>
      <c r="AK6" s="145" t="s">
        <v>93</v>
      </c>
      <c r="AL6" s="140" t="s">
        <v>92</v>
      </c>
      <c r="AM6" s="141" t="s">
        <v>93</v>
      </c>
      <c r="AN6" s="144" t="s">
        <v>92</v>
      </c>
      <c r="AO6" s="145" t="s">
        <v>93</v>
      </c>
      <c r="AP6" s="140" t="s">
        <v>92</v>
      </c>
      <c r="AQ6" s="141" t="s">
        <v>93</v>
      </c>
      <c r="AR6" s="140" t="s">
        <v>92</v>
      </c>
      <c r="AS6" s="141" t="s">
        <v>93</v>
      </c>
      <c r="AT6" s="140" t="s">
        <v>92</v>
      </c>
      <c r="AU6" s="141" t="s">
        <v>93</v>
      </c>
      <c r="AV6" s="140" t="s">
        <v>92</v>
      </c>
      <c r="AW6" s="141" t="s">
        <v>93</v>
      </c>
      <c r="AX6" s="140" t="s">
        <v>92</v>
      </c>
      <c r="AY6" s="141" t="s">
        <v>93</v>
      </c>
      <c r="AZ6" s="144" t="s">
        <v>92</v>
      </c>
      <c r="BA6" s="145" t="s">
        <v>93</v>
      </c>
      <c r="BB6" s="140" t="s">
        <v>92</v>
      </c>
      <c r="BC6" s="141" t="s">
        <v>93</v>
      </c>
      <c r="BD6" s="140" t="s">
        <v>92</v>
      </c>
      <c r="BE6" s="141" t="s">
        <v>93</v>
      </c>
      <c r="BF6" s="140" t="s">
        <v>92</v>
      </c>
      <c r="BG6" s="141" t="s">
        <v>93</v>
      </c>
      <c r="BH6" s="140" t="s">
        <v>92</v>
      </c>
      <c r="BI6" s="146" t="s">
        <v>93</v>
      </c>
      <c r="BJ6" s="140" t="s">
        <v>92</v>
      </c>
      <c r="BK6" s="141" t="s">
        <v>93</v>
      </c>
      <c r="BL6" s="140" t="s">
        <v>92</v>
      </c>
      <c r="BM6" s="141" t="s">
        <v>93</v>
      </c>
      <c r="BN6" s="140" t="s">
        <v>92</v>
      </c>
      <c r="BO6" s="141" t="s">
        <v>93</v>
      </c>
      <c r="BP6" s="140" t="s">
        <v>92</v>
      </c>
      <c r="BQ6" s="141" t="s">
        <v>93</v>
      </c>
      <c r="BR6" s="144" t="s">
        <v>92</v>
      </c>
      <c r="BS6" s="145" t="s">
        <v>93</v>
      </c>
      <c r="BT6" s="140" t="s">
        <v>92</v>
      </c>
      <c r="BU6" s="141" t="s">
        <v>93</v>
      </c>
      <c r="BV6" s="140" t="s">
        <v>92</v>
      </c>
      <c r="BW6" s="141" t="s">
        <v>93</v>
      </c>
      <c r="BX6" s="140" t="s">
        <v>92</v>
      </c>
      <c r="BY6" s="141" t="s">
        <v>93</v>
      </c>
      <c r="BZ6" s="140" t="s">
        <v>92</v>
      </c>
      <c r="CA6" s="141" t="s">
        <v>93</v>
      </c>
    </row>
    <row r="7" spans="2:79" s="95" customFormat="1" ht="25" customHeight="1" thickBot="1" x14ac:dyDescent="0.4">
      <c r="B7" s="36">
        <v>2024</v>
      </c>
      <c r="C7" s="149" t="s">
        <v>47</v>
      </c>
      <c r="D7" s="150">
        <v>0</v>
      </c>
      <c r="E7" s="150">
        <v>116</v>
      </c>
      <c r="F7" s="151">
        <v>2</v>
      </c>
      <c r="G7" s="152">
        <v>58</v>
      </c>
      <c r="H7" s="150">
        <v>0</v>
      </c>
      <c r="I7" s="150">
        <v>95</v>
      </c>
      <c r="J7" s="150">
        <v>63</v>
      </c>
      <c r="K7" s="150">
        <v>273</v>
      </c>
      <c r="L7" s="150">
        <v>0</v>
      </c>
      <c r="M7" s="150">
        <v>56</v>
      </c>
      <c r="N7" s="150">
        <v>1</v>
      </c>
      <c r="O7" s="150">
        <v>19</v>
      </c>
      <c r="P7" s="79"/>
      <c r="Q7" s="79"/>
      <c r="R7" s="150">
        <v>0</v>
      </c>
      <c r="S7" s="150">
        <v>17</v>
      </c>
      <c r="T7" s="150">
        <v>8</v>
      </c>
      <c r="U7" s="150">
        <v>39</v>
      </c>
      <c r="V7" s="150">
        <v>2</v>
      </c>
      <c r="W7" s="150">
        <v>26</v>
      </c>
      <c r="X7" s="150">
        <v>3</v>
      </c>
      <c r="Y7" s="150">
        <v>16</v>
      </c>
      <c r="Z7" s="150">
        <v>4</v>
      </c>
      <c r="AA7" s="150">
        <v>18</v>
      </c>
      <c r="AB7" s="150">
        <v>0</v>
      </c>
      <c r="AC7" s="150">
        <v>18</v>
      </c>
      <c r="AD7" s="150">
        <v>1</v>
      </c>
      <c r="AE7" s="150">
        <v>17</v>
      </c>
      <c r="AF7" s="150">
        <v>1</v>
      </c>
      <c r="AG7" s="150">
        <v>24</v>
      </c>
      <c r="AH7" s="150">
        <v>0</v>
      </c>
      <c r="AI7" s="150">
        <v>24</v>
      </c>
      <c r="AJ7" s="150">
        <v>0</v>
      </c>
      <c r="AK7" s="150">
        <v>9</v>
      </c>
      <c r="AL7" s="150">
        <v>5</v>
      </c>
      <c r="AM7" s="150">
        <v>41</v>
      </c>
      <c r="AN7" s="150">
        <v>3</v>
      </c>
      <c r="AO7" s="150">
        <v>24</v>
      </c>
      <c r="AP7" s="150">
        <v>0</v>
      </c>
      <c r="AQ7" s="150">
        <v>13</v>
      </c>
      <c r="AR7" s="150">
        <v>3</v>
      </c>
      <c r="AS7" s="150">
        <v>35</v>
      </c>
      <c r="AT7" s="150">
        <v>0</v>
      </c>
      <c r="AU7" s="150">
        <v>22</v>
      </c>
      <c r="AV7" s="150">
        <v>0</v>
      </c>
      <c r="AW7" s="150">
        <v>16</v>
      </c>
      <c r="AX7" s="150">
        <v>6</v>
      </c>
      <c r="AY7" s="150">
        <v>16</v>
      </c>
      <c r="AZ7" s="150">
        <v>0</v>
      </c>
      <c r="BA7" s="150">
        <v>25</v>
      </c>
      <c r="BB7" s="150">
        <v>0</v>
      </c>
      <c r="BC7" s="150">
        <v>29</v>
      </c>
      <c r="BD7" s="150">
        <v>0</v>
      </c>
      <c r="BE7" s="150">
        <v>28</v>
      </c>
      <c r="BF7" s="150">
        <v>2</v>
      </c>
      <c r="BG7" s="150">
        <v>43</v>
      </c>
      <c r="BH7" s="150">
        <v>3</v>
      </c>
      <c r="BI7" s="150">
        <v>24</v>
      </c>
      <c r="BJ7" s="150">
        <v>1</v>
      </c>
      <c r="BK7" s="150">
        <v>16</v>
      </c>
      <c r="BL7" s="150"/>
      <c r="BM7" s="150"/>
      <c r="BN7" s="153"/>
      <c r="BO7" s="153"/>
      <c r="BP7" s="150">
        <v>0</v>
      </c>
      <c r="BQ7" s="150">
        <v>4</v>
      </c>
      <c r="BR7" s="150">
        <v>0</v>
      </c>
      <c r="BS7" s="150">
        <v>4</v>
      </c>
      <c r="BT7" s="150">
        <v>0</v>
      </c>
      <c r="BU7" s="150">
        <v>10</v>
      </c>
      <c r="BV7" s="150">
        <v>0</v>
      </c>
      <c r="BW7" s="150">
        <v>5</v>
      </c>
      <c r="BX7" s="150">
        <v>0</v>
      </c>
      <c r="BY7" s="150">
        <v>4</v>
      </c>
      <c r="BZ7" s="150">
        <v>3</v>
      </c>
      <c r="CA7" s="150">
        <v>10</v>
      </c>
    </row>
    <row r="8" spans="2:79" s="95" customFormat="1" ht="25" customHeight="1" thickBot="1" x14ac:dyDescent="0.4">
      <c r="B8" s="148">
        <v>2024</v>
      </c>
      <c r="C8" s="81" t="s">
        <v>48</v>
      </c>
      <c r="D8" s="154">
        <v>0</v>
      </c>
      <c r="E8" s="154">
        <v>116</v>
      </c>
      <c r="F8" s="155">
        <v>2</v>
      </c>
      <c r="G8" s="156">
        <v>56</v>
      </c>
      <c r="H8" s="154">
        <v>0</v>
      </c>
      <c r="I8" s="154">
        <v>76</v>
      </c>
      <c r="J8" s="154">
        <v>62</v>
      </c>
      <c r="K8" s="154">
        <v>344</v>
      </c>
      <c r="L8" s="154">
        <v>0</v>
      </c>
      <c r="M8" s="154">
        <v>70</v>
      </c>
      <c r="N8" s="154">
        <v>1</v>
      </c>
      <c r="O8" s="154">
        <v>19</v>
      </c>
      <c r="P8" s="84"/>
      <c r="Q8" s="84"/>
      <c r="R8" s="154">
        <v>0</v>
      </c>
      <c r="S8" s="154">
        <v>17</v>
      </c>
      <c r="T8" s="154">
        <v>8</v>
      </c>
      <c r="U8" s="154">
        <v>39</v>
      </c>
      <c r="V8" s="154">
        <v>2</v>
      </c>
      <c r="W8" s="154">
        <v>26</v>
      </c>
      <c r="X8" s="154">
        <v>3</v>
      </c>
      <c r="Y8" s="154">
        <v>16</v>
      </c>
      <c r="Z8" s="154">
        <v>4</v>
      </c>
      <c r="AA8" s="154">
        <v>18</v>
      </c>
      <c r="AB8" s="154">
        <v>0</v>
      </c>
      <c r="AC8" s="154">
        <v>18</v>
      </c>
      <c r="AD8" s="154">
        <v>1</v>
      </c>
      <c r="AE8" s="154">
        <v>17</v>
      </c>
      <c r="AF8" s="154">
        <v>2</v>
      </c>
      <c r="AG8" s="154">
        <v>24</v>
      </c>
      <c r="AH8" s="154">
        <v>0</v>
      </c>
      <c r="AI8" s="154">
        <v>24</v>
      </c>
      <c r="AJ8" s="154">
        <v>0</v>
      </c>
      <c r="AK8" s="154">
        <v>9</v>
      </c>
      <c r="AL8" s="154">
        <v>5</v>
      </c>
      <c r="AM8" s="154">
        <v>41</v>
      </c>
      <c r="AN8" s="154">
        <v>3</v>
      </c>
      <c r="AO8" s="154">
        <v>24</v>
      </c>
      <c r="AP8" s="154">
        <v>0</v>
      </c>
      <c r="AQ8" s="154">
        <v>13</v>
      </c>
      <c r="AR8" s="154">
        <v>3</v>
      </c>
      <c r="AS8" s="154">
        <v>34</v>
      </c>
      <c r="AT8" s="154">
        <v>0</v>
      </c>
      <c r="AU8" s="154">
        <v>21</v>
      </c>
      <c r="AV8" s="154">
        <v>0</v>
      </c>
      <c r="AW8" s="154">
        <v>16</v>
      </c>
      <c r="AX8" s="154">
        <v>6</v>
      </c>
      <c r="AY8" s="154">
        <v>14</v>
      </c>
      <c r="AZ8" s="154">
        <v>0</v>
      </c>
      <c r="BA8" s="154">
        <v>22</v>
      </c>
      <c r="BB8" s="154">
        <v>0</v>
      </c>
      <c r="BC8" s="154">
        <v>29</v>
      </c>
      <c r="BD8" s="154">
        <v>0</v>
      </c>
      <c r="BE8" s="154">
        <v>28</v>
      </c>
      <c r="BF8" s="154">
        <v>2</v>
      </c>
      <c r="BG8" s="154">
        <v>41</v>
      </c>
      <c r="BH8" s="154">
        <v>3</v>
      </c>
      <c r="BI8" s="154">
        <v>24</v>
      </c>
      <c r="BJ8" s="154">
        <v>2</v>
      </c>
      <c r="BK8" s="154">
        <v>16</v>
      </c>
      <c r="BL8" s="154"/>
      <c r="BM8" s="154"/>
      <c r="BN8" s="157"/>
      <c r="BO8" s="157"/>
      <c r="BP8" s="154">
        <v>0</v>
      </c>
      <c r="BQ8" s="154">
        <v>4</v>
      </c>
      <c r="BR8" s="154">
        <v>0</v>
      </c>
      <c r="BS8" s="154">
        <v>5</v>
      </c>
      <c r="BT8" s="154">
        <v>0</v>
      </c>
      <c r="BU8" s="154">
        <v>10</v>
      </c>
      <c r="BV8" s="158"/>
      <c r="BW8" s="159"/>
      <c r="BX8" s="154">
        <v>0</v>
      </c>
      <c r="BY8" s="154">
        <v>4</v>
      </c>
      <c r="BZ8" s="154">
        <v>4</v>
      </c>
      <c r="CA8" s="154">
        <v>10</v>
      </c>
    </row>
    <row r="9" spans="2:79" s="95" customFormat="1" ht="25" customHeight="1" thickTop="1" thickBot="1" x14ac:dyDescent="0.4">
      <c r="B9" s="24">
        <v>2023</v>
      </c>
      <c r="C9" s="24" t="s">
        <v>49</v>
      </c>
      <c r="D9" s="160">
        <v>0</v>
      </c>
      <c r="E9" s="160">
        <v>116</v>
      </c>
      <c r="F9" s="161">
        <v>2</v>
      </c>
      <c r="G9" s="162">
        <v>56</v>
      </c>
      <c r="H9" s="160">
        <v>0</v>
      </c>
      <c r="I9" s="160">
        <v>89</v>
      </c>
      <c r="J9" s="163"/>
      <c r="K9" s="164"/>
      <c r="L9" s="160">
        <v>0</v>
      </c>
      <c r="M9" s="160">
        <v>72</v>
      </c>
      <c r="N9" s="160">
        <v>1</v>
      </c>
      <c r="O9" s="160">
        <v>18</v>
      </c>
      <c r="P9" s="94"/>
      <c r="Q9" s="94"/>
      <c r="R9" s="160">
        <v>0</v>
      </c>
      <c r="S9" s="160">
        <v>17</v>
      </c>
      <c r="T9" s="160">
        <v>8</v>
      </c>
      <c r="U9" s="160">
        <v>39</v>
      </c>
      <c r="V9" s="160">
        <v>2</v>
      </c>
      <c r="W9" s="160">
        <v>26</v>
      </c>
      <c r="X9" s="160">
        <v>3</v>
      </c>
      <c r="Y9" s="160">
        <v>16</v>
      </c>
      <c r="Z9" s="160">
        <v>4</v>
      </c>
      <c r="AA9" s="160">
        <v>18</v>
      </c>
      <c r="AB9" s="160">
        <v>0</v>
      </c>
      <c r="AC9" s="160">
        <v>18</v>
      </c>
      <c r="AD9" s="160">
        <f t="shared" ref="AD9:AE9" si="0">AD10</f>
        <v>1</v>
      </c>
      <c r="AE9" s="160">
        <f t="shared" si="0"/>
        <v>17</v>
      </c>
      <c r="AF9" s="160">
        <v>1</v>
      </c>
      <c r="AG9" s="160">
        <v>24</v>
      </c>
      <c r="AH9" s="160">
        <v>0</v>
      </c>
      <c r="AI9" s="160">
        <v>24</v>
      </c>
      <c r="AJ9" s="160">
        <v>0</v>
      </c>
      <c r="AK9" s="160">
        <v>9</v>
      </c>
      <c r="AL9" s="160">
        <v>5</v>
      </c>
      <c r="AM9" s="160">
        <v>42</v>
      </c>
      <c r="AN9" s="160">
        <v>3</v>
      </c>
      <c r="AO9" s="160">
        <v>24</v>
      </c>
      <c r="AP9" s="160">
        <v>0</v>
      </c>
      <c r="AQ9" s="160">
        <v>13</v>
      </c>
      <c r="AR9" s="160">
        <v>3</v>
      </c>
      <c r="AS9" s="160">
        <v>35</v>
      </c>
      <c r="AT9" s="160">
        <v>0</v>
      </c>
      <c r="AU9" s="160">
        <v>21</v>
      </c>
      <c r="AV9" s="160">
        <v>0</v>
      </c>
      <c r="AW9" s="160">
        <v>16</v>
      </c>
      <c r="AX9" s="160">
        <v>6</v>
      </c>
      <c r="AY9" s="160">
        <v>14</v>
      </c>
      <c r="AZ9" s="160">
        <v>0</v>
      </c>
      <c r="BA9" s="160">
        <v>22</v>
      </c>
      <c r="BB9" s="160">
        <v>0</v>
      </c>
      <c r="BC9" s="160">
        <v>29</v>
      </c>
      <c r="BD9" s="160">
        <v>0</v>
      </c>
      <c r="BE9" s="160">
        <v>25</v>
      </c>
      <c r="BF9" s="160">
        <v>2</v>
      </c>
      <c r="BG9" s="160">
        <v>41</v>
      </c>
      <c r="BH9" s="165">
        <v>3</v>
      </c>
      <c r="BI9" s="165">
        <v>24</v>
      </c>
      <c r="BJ9" s="165">
        <v>1</v>
      </c>
      <c r="BK9" s="165">
        <v>17</v>
      </c>
      <c r="BL9" s="160"/>
      <c r="BM9" s="160"/>
      <c r="BN9" s="166"/>
      <c r="BO9" s="166"/>
      <c r="BP9" s="160">
        <v>0</v>
      </c>
      <c r="BQ9" s="160">
        <v>4</v>
      </c>
      <c r="BR9" s="160">
        <v>0</v>
      </c>
      <c r="BS9" s="160">
        <v>5</v>
      </c>
      <c r="BT9" s="160">
        <v>0</v>
      </c>
      <c r="BU9" s="160">
        <v>10</v>
      </c>
      <c r="BV9" s="167"/>
      <c r="BW9" s="168"/>
      <c r="BX9" s="160">
        <v>0</v>
      </c>
      <c r="BY9" s="160">
        <v>4</v>
      </c>
      <c r="BZ9" s="160">
        <v>3</v>
      </c>
      <c r="CA9" s="160">
        <v>10</v>
      </c>
    </row>
    <row r="10" spans="2:79" s="95" customFormat="1" ht="25" customHeight="1" thickTop="1" x14ac:dyDescent="0.35">
      <c r="B10" s="36">
        <v>2023</v>
      </c>
      <c r="C10" s="36" t="s">
        <v>50</v>
      </c>
      <c r="D10" s="169">
        <v>0</v>
      </c>
      <c r="E10" s="169">
        <v>116</v>
      </c>
      <c r="F10" s="170">
        <v>2</v>
      </c>
      <c r="G10" s="169">
        <v>56</v>
      </c>
      <c r="H10" s="169">
        <v>0</v>
      </c>
      <c r="I10" s="169">
        <v>89</v>
      </c>
      <c r="J10" s="171"/>
      <c r="K10" s="172"/>
      <c r="L10" s="169">
        <v>0</v>
      </c>
      <c r="M10" s="169">
        <v>144</v>
      </c>
      <c r="N10" s="169">
        <v>1</v>
      </c>
      <c r="O10" s="169">
        <v>18</v>
      </c>
      <c r="P10" s="173"/>
      <c r="Q10" s="173"/>
      <c r="R10" s="169">
        <v>0</v>
      </c>
      <c r="S10" s="169">
        <v>17</v>
      </c>
      <c r="T10" s="169">
        <v>8</v>
      </c>
      <c r="U10" s="169">
        <v>39</v>
      </c>
      <c r="V10" s="169">
        <v>2</v>
      </c>
      <c r="W10" s="169">
        <v>26</v>
      </c>
      <c r="X10" s="169">
        <v>3</v>
      </c>
      <c r="Y10" s="169">
        <v>16</v>
      </c>
      <c r="Z10" s="169">
        <v>6</v>
      </c>
      <c r="AA10" s="169">
        <v>16</v>
      </c>
      <c r="AB10" s="169">
        <v>0</v>
      </c>
      <c r="AC10" s="169">
        <v>18</v>
      </c>
      <c r="AD10" s="169">
        <v>1</v>
      </c>
      <c r="AE10" s="169">
        <v>17</v>
      </c>
      <c r="AF10" s="174">
        <v>2</v>
      </c>
      <c r="AG10" s="174">
        <v>24</v>
      </c>
      <c r="AH10" s="169">
        <v>0</v>
      </c>
      <c r="AI10" s="169">
        <v>24</v>
      </c>
      <c r="AJ10" s="169">
        <v>0</v>
      </c>
      <c r="AK10" s="169">
        <v>9</v>
      </c>
      <c r="AL10" s="169">
        <v>5</v>
      </c>
      <c r="AM10" s="169">
        <v>42</v>
      </c>
      <c r="AN10" s="169">
        <v>3</v>
      </c>
      <c r="AO10" s="169">
        <v>24</v>
      </c>
      <c r="AP10" s="169">
        <v>0</v>
      </c>
      <c r="AQ10" s="169">
        <v>13</v>
      </c>
      <c r="AR10" s="169">
        <v>3</v>
      </c>
      <c r="AS10" s="169">
        <v>30</v>
      </c>
      <c r="AT10" s="169">
        <v>0</v>
      </c>
      <c r="AU10" s="169">
        <v>21</v>
      </c>
      <c r="AV10" s="169">
        <v>0</v>
      </c>
      <c r="AW10" s="169">
        <v>16</v>
      </c>
      <c r="AX10" s="169">
        <v>6</v>
      </c>
      <c r="AY10" s="169">
        <v>14</v>
      </c>
      <c r="AZ10" s="169">
        <v>0</v>
      </c>
      <c r="BA10" s="169">
        <v>22</v>
      </c>
      <c r="BB10" s="169">
        <v>0</v>
      </c>
      <c r="BC10" s="169">
        <v>29</v>
      </c>
      <c r="BD10" s="169">
        <v>0</v>
      </c>
      <c r="BE10" s="169">
        <v>25</v>
      </c>
      <c r="BF10" s="169">
        <v>0</v>
      </c>
      <c r="BG10" s="169">
        <v>45</v>
      </c>
      <c r="BH10" s="169">
        <v>2</v>
      </c>
      <c r="BI10" s="169">
        <v>24</v>
      </c>
      <c r="BJ10" s="169">
        <v>2</v>
      </c>
      <c r="BK10" s="169">
        <v>17</v>
      </c>
      <c r="BL10" s="169"/>
      <c r="BM10" s="169"/>
      <c r="BN10" s="173"/>
      <c r="BO10" s="173"/>
      <c r="BP10" s="169">
        <v>0</v>
      </c>
      <c r="BQ10" s="169">
        <v>4</v>
      </c>
      <c r="BR10" s="169">
        <v>0</v>
      </c>
      <c r="BS10" s="169">
        <v>5</v>
      </c>
      <c r="BT10" s="169">
        <v>0</v>
      </c>
      <c r="BU10" s="169">
        <v>10</v>
      </c>
      <c r="BV10" s="175"/>
      <c r="BW10" s="176"/>
      <c r="BX10" s="169">
        <v>0</v>
      </c>
      <c r="BY10" s="169">
        <v>4</v>
      </c>
      <c r="BZ10" s="169">
        <v>3</v>
      </c>
      <c r="CA10" s="169">
        <v>10</v>
      </c>
    </row>
    <row r="11" spans="2:79" s="95" customFormat="1" ht="25" customHeight="1" x14ac:dyDescent="0.35">
      <c r="B11" s="36">
        <v>2023</v>
      </c>
      <c r="C11" s="36" t="s">
        <v>47</v>
      </c>
      <c r="D11" s="177">
        <v>0</v>
      </c>
      <c r="E11" s="177">
        <v>0</v>
      </c>
      <c r="F11" s="170">
        <v>3</v>
      </c>
      <c r="G11" s="169">
        <v>57</v>
      </c>
      <c r="H11" s="169">
        <v>0</v>
      </c>
      <c r="I11" s="169">
        <v>89</v>
      </c>
      <c r="J11" s="171"/>
      <c r="K11" s="172"/>
      <c r="L11" s="169">
        <v>0</v>
      </c>
      <c r="M11" s="169">
        <v>146</v>
      </c>
      <c r="N11" s="169">
        <v>1</v>
      </c>
      <c r="O11" s="169">
        <v>18</v>
      </c>
      <c r="P11" s="178"/>
      <c r="Q11" s="178"/>
      <c r="R11" s="169">
        <v>0</v>
      </c>
      <c r="S11" s="169">
        <v>17</v>
      </c>
      <c r="T11" s="169">
        <v>8</v>
      </c>
      <c r="U11" s="169">
        <v>39</v>
      </c>
      <c r="V11" s="169">
        <v>2</v>
      </c>
      <c r="W11" s="169">
        <v>26</v>
      </c>
      <c r="X11" s="169">
        <v>3</v>
      </c>
      <c r="Y11" s="169">
        <v>16</v>
      </c>
      <c r="Z11" s="169">
        <v>6</v>
      </c>
      <c r="AA11" s="169">
        <v>15</v>
      </c>
      <c r="AB11" s="169">
        <v>0</v>
      </c>
      <c r="AC11" s="169">
        <v>16</v>
      </c>
      <c r="AD11" s="169">
        <v>1</v>
      </c>
      <c r="AE11" s="169">
        <v>17</v>
      </c>
      <c r="AF11" s="169">
        <v>2</v>
      </c>
      <c r="AG11" s="169">
        <v>26</v>
      </c>
      <c r="AH11" s="169">
        <v>0</v>
      </c>
      <c r="AI11" s="169">
        <v>24</v>
      </c>
      <c r="AJ11" s="169">
        <v>0</v>
      </c>
      <c r="AK11" s="169">
        <v>9</v>
      </c>
      <c r="AL11" s="169">
        <v>5</v>
      </c>
      <c r="AM11" s="169">
        <v>42</v>
      </c>
      <c r="AN11" s="169">
        <v>3</v>
      </c>
      <c r="AO11" s="169">
        <v>24</v>
      </c>
      <c r="AP11" s="169">
        <v>0</v>
      </c>
      <c r="AQ11" s="169">
        <v>13</v>
      </c>
      <c r="AR11" s="169">
        <v>0</v>
      </c>
      <c r="AS11" s="169">
        <v>23</v>
      </c>
      <c r="AT11" s="169">
        <v>0</v>
      </c>
      <c r="AU11" s="169">
        <v>28</v>
      </c>
      <c r="AV11" s="169">
        <v>0</v>
      </c>
      <c r="AW11" s="169">
        <v>16</v>
      </c>
      <c r="AX11" s="169">
        <v>6</v>
      </c>
      <c r="AY11" s="169">
        <v>14</v>
      </c>
      <c r="AZ11" s="169">
        <v>0</v>
      </c>
      <c r="BA11" s="169">
        <v>25</v>
      </c>
      <c r="BB11" s="169">
        <v>0</v>
      </c>
      <c r="BC11" s="169">
        <v>29</v>
      </c>
      <c r="BD11" s="169">
        <v>0</v>
      </c>
      <c r="BE11" s="169">
        <v>25</v>
      </c>
      <c r="BF11" s="169">
        <v>0</v>
      </c>
      <c r="BG11" s="169">
        <v>45</v>
      </c>
      <c r="BH11" s="169">
        <v>2</v>
      </c>
      <c r="BI11" s="169">
        <v>24</v>
      </c>
      <c r="BJ11" s="169">
        <v>2</v>
      </c>
      <c r="BK11" s="169">
        <v>17</v>
      </c>
      <c r="BL11" s="179">
        <v>0</v>
      </c>
      <c r="BM11" s="179">
        <v>0</v>
      </c>
      <c r="BN11" s="180"/>
      <c r="BO11" s="180"/>
      <c r="BP11" s="169">
        <v>0</v>
      </c>
      <c r="BQ11" s="169">
        <v>4</v>
      </c>
      <c r="BR11" s="169">
        <v>0</v>
      </c>
      <c r="BS11" s="169">
        <v>4</v>
      </c>
      <c r="BT11" s="169">
        <v>0</v>
      </c>
      <c r="BU11" s="169">
        <v>10</v>
      </c>
      <c r="BV11" s="175"/>
      <c r="BW11" s="176"/>
      <c r="BX11" s="169">
        <v>0</v>
      </c>
      <c r="BY11" s="169">
        <v>4</v>
      </c>
      <c r="BZ11" s="169">
        <v>3</v>
      </c>
      <c r="CA11" s="169">
        <v>10</v>
      </c>
    </row>
    <row r="12" spans="2:79" s="95" customFormat="1" ht="25" customHeight="1" thickBot="1" x14ac:dyDescent="0.4">
      <c r="B12" s="181">
        <v>2023</v>
      </c>
      <c r="C12" s="181" t="s">
        <v>48</v>
      </c>
      <c r="D12" s="182">
        <v>4</v>
      </c>
      <c r="E12" s="182">
        <v>111</v>
      </c>
      <c r="F12" s="182">
        <v>3</v>
      </c>
      <c r="G12" s="182">
        <v>58</v>
      </c>
      <c r="H12" s="182">
        <v>0</v>
      </c>
      <c r="I12" s="182">
        <v>75</v>
      </c>
      <c r="J12" s="183"/>
      <c r="K12" s="184"/>
      <c r="L12" s="182">
        <v>0</v>
      </c>
      <c r="M12" s="182">
        <v>104</v>
      </c>
      <c r="N12" s="182">
        <v>1</v>
      </c>
      <c r="O12" s="182">
        <v>18</v>
      </c>
      <c r="P12" s="185"/>
      <c r="Q12" s="185"/>
      <c r="R12" s="182">
        <v>0</v>
      </c>
      <c r="S12" s="182">
        <v>14</v>
      </c>
      <c r="T12" s="182">
        <v>8</v>
      </c>
      <c r="U12" s="182">
        <v>39</v>
      </c>
      <c r="V12" s="182">
        <v>2</v>
      </c>
      <c r="W12" s="182">
        <v>26</v>
      </c>
      <c r="X12" s="182">
        <v>3</v>
      </c>
      <c r="Y12" s="182">
        <v>16</v>
      </c>
      <c r="Z12" s="182">
        <v>6</v>
      </c>
      <c r="AA12" s="182">
        <v>16</v>
      </c>
      <c r="AB12" s="182" t="s">
        <v>94</v>
      </c>
      <c r="AC12" s="182">
        <v>18</v>
      </c>
      <c r="AD12" s="182">
        <v>1</v>
      </c>
      <c r="AE12" s="182">
        <v>17</v>
      </c>
      <c r="AF12" s="182">
        <v>2</v>
      </c>
      <c r="AG12" s="182">
        <v>24</v>
      </c>
      <c r="AH12" s="182">
        <v>0</v>
      </c>
      <c r="AI12" s="182">
        <v>24</v>
      </c>
      <c r="AJ12" s="182"/>
      <c r="AK12" s="182"/>
      <c r="AL12" s="182">
        <v>5</v>
      </c>
      <c r="AM12" s="182">
        <v>44</v>
      </c>
      <c r="AN12" s="182">
        <v>3</v>
      </c>
      <c r="AO12" s="182">
        <v>24</v>
      </c>
      <c r="AP12" s="182">
        <v>0</v>
      </c>
      <c r="AQ12" s="182">
        <v>12</v>
      </c>
      <c r="AR12" s="182">
        <v>3</v>
      </c>
      <c r="AS12" s="182">
        <v>31</v>
      </c>
      <c r="AT12" s="182">
        <v>0</v>
      </c>
      <c r="AU12" s="182">
        <v>0</v>
      </c>
      <c r="AV12" s="182">
        <v>0</v>
      </c>
      <c r="AW12" s="182">
        <v>16</v>
      </c>
      <c r="AX12" s="182">
        <v>6</v>
      </c>
      <c r="AY12" s="182">
        <v>14</v>
      </c>
      <c r="AZ12" s="182">
        <v>0</v>
      </c>
      <c r="BA12" s="182">
        <v>22</v>
      </c>
      <c r="BB12" s="182">
        <v>0</v>
      </c>
      <c r="BC12" s="182">
        <v>24</v>
      </c>
      <c r="BD12" s="182">
        <v>0</v>
      </c>
      <c r="BE12" s="182">
        <v>0</v>
      </c>
      <c r="BF12" s="182">
        <v>3</v>
      </c>
      <c r="BG12" s="182">
        <v>44</v>
      </c>
      <c r="BH12" s="186"/>
      <c r="BI12" s="186"/>
      <c r="BJ12" s="186"/>
      <c r="BK12" s="186"/>
      <c r="BL12" s="187">
        <v>0</v>
      </c>
      <c r="BM12" s="182">
        <v>0</v>
      </c>
      <c r="BN12" s="188"/>
      <c r="BO12" s="188"/>
      <c r="BP12" s="182">
        <v>0</v>
      </c>
      <c r="BQ12" s="182">
        <v>4</v>
      </c>
      <c r="BR12" s="182">
        <v>0</v>
      </c>
      <c r="BS12" s="182">
        <v>5</v>
      </c>
      <c r="BT12" s="182">
        <v>0</v>
      </c>
      <c r="BU12" s="182">
        <v>10</v>
      </c>
      <c r="BV12" s="158"/>
      <c r="BW12" s="159"/>
      <c r="BX12" s="182">
        <v>0</v>
      </c>
      <c r="BY12" s="182">
        <v>4</v>
      </c>
      <c r="BZ12" s="182">
        <v>3</v>
      </c>
      <c r="CA12" s="182">
        <v>10</v>
      </c>
    </row>
    <row r="13" spans="2:79" s="95" customFormat="1" ht="25" customHeight="1" thickTop="1" x14ac:dyDescent="0.35">
      <c r="B13" s="24">
        <v>2022</v>
      </c>
      <c r="C13" s="24" t="s">
        <v>49</v>
      </c>
      <c r="D13" s="160">
        <v>4</v>
      </c>
      <c r="E13" s="160">
        <v>111</v>
      </c>
      <c r="F13" s="161">
        <v>3</v>
      </c>
      <c r="G13" s="162">
        <v>57</v>
      </c>
      <c r="H13" s="160">
        <v>0</v>
      </c>
      <c r="I13" s="160">
        <v>86</v>
      </c>
      <c r="J13" s="189"/>
      <c r="K13" s="190"/>
      <c r="L13" s="160">
        <v>0</v>
      </c>
      <c r="M13" s="160">
        <v>27</v>
      </c>
      <c r="N13" s="160"/>
      <c r="O13" s="160"/>
      <c r="P13" s="94"/>
      <c r="Q13" s="94"/>
      <c r="R13" s="160">
        <v>0</v>
      </c>
      <c r="S13" s="160">
        <v>18</v>
      </c>
      <c r="T13" s="160">
        <v>8</v>
      </c>
      <c r="U13" s="160">
        <v>39</v>
      </c>
      <c r="V13" s="160">
        <v>2</v>
      </c>
      <c r="W13" s="160">
        <v>26</v>
      </c>
      <c r="X13" s="160">
        <v>3</v>
      </c>
      <c r="Y13" s="160">
        <v>16</v>
      </c>
      <c r="Z13" s="160">
        <v>6</v>
      </c>
      <c r="AA13" s="160">
        <v>16</v>
      </c>
      <c r="AB13" s="160">
        <v>0</v>
      </c>
      <c r="AC13" s="160">
        <v>18</v>
      </c>
      <c r="AD13" s="160">
        <v>1</v>
      </c>
      <c r="AE13" s="160">
        <v>17</v>
      </c>
      <c r="AF13" s="160">
        <v>2</v>
      </c>
      <c r="AG13" s="160">
        <v>24</v>
      </c>
      <c r="AH13" s="160">
        <v>0</v>
      </c>
      <c r="AI13" s="160">
        <v>23</v>
      </c>
      <c r="AJ13" s="160"/>
      <c r="AK13" s="160"/>
      <c r="AL13" s="160">
        <v>5</v>
      </c>
      <c r="AM13" s="160">
        <v>43</v>
      </c>
      <c r="AN13" s="160">
        <v>3</v>
      </c>
      <c r="AO13" s="160">
        <v>24</v>
      </c>
      <c r="AP13" s="160">
        <v>0</v>
      </c>
      <c r="AQ13" s="160">
        <v>12</v>
      </c>
      <c r="AR13" s="160">
        <v>3</v>
      </c>
      <c r="AS13" s="160">
        <v>31</v>
      </c>
      <c r="AT13" s="160">
        <v>0</v>
      </c>
      <c r="AU13" s="160">
        <v>0</v>
      </c>
      <c r="AV13" s="160">
        <v>0</v>
      </c>
      <c r="AW13" s="160">
        <v>16</v>
      </c>
      <c r="AX13" s="160">
        <v>6</v>
      </c>
      <c r="AY13" s="160">
        <v>14</v>
      </c>
      <c r="AZ13" s="160">
        <v>0</v>
      </c>
      <c r="BA13" s="160">
        <v>22</v>
      </c>
      <c r="BB13" s="160">
        <v>0</v>
      </c>
      <c r="BC13" s="160">
        <v>24</v>
      </c>
      <c r="BD13" s="160">
        <v>0</v>
      </c>
      <c r="BE13" s="160">
        <v>0</v>
      </c>
      <c r="BF13" s="160">
        <v>2</v>
      </c>
      <c r="BG13" s="160">
        <v>45</v>
      </c>
      <c r="BH13" s="191"/>
      <c r="BI13" s="191"/>
      <c r="BJ13" s="191"/>
      <c r="BK13" s="191"/>
      <c r="BL13" s="160">
        <v>0</v>
      </c>
      <c r="BM13" s="160">
        <v>0</v>
      </c>
      <c r="BN13" s="166"/>
      <c r="BO13" s="166"/>
      <c r="BP13" s="160">
        <v>0</v>
      </c>
      <c r="BQ13" s="160">
        <v>4</v>
      </c>
      <c r="BR13" s="160">
        <v>0</v>
      </c>
      <c r="BS13" s="160">
        <v>5</v>
      </c>
      <c r="BT13" s="160"/>
      <c r="BU13" s="160"/>
      <c r="BV13" s="167"/>
      <c r="BW13" s="168"/>
      <c r="BX13" s="160">
        <v>0</v>
      </c>
      <c r="BY13" s="160">
        <v>4</v>
      </c>
      <c r="BZ13" s="160">
        <v>3</v>
      </c>
      <c r="CA13" s="160">
        <v>10</v>
      </c>
    </row>
    <row r="14" spans="2:79" s="95" customFormat="1" ht="25" customHeight="1" x14ac:dyDescent="0.35">
      <c r="B14" s="36">
        <v>2022</v>
      </c>
      <c r="C14" s="36" t="s">
        <v>50</v>
      </c>
      <c r="D14" s="169">
        <v>3</v>
      </c>
      <c r="E14" s="169">
        <v>123</v>
      </c>
      <c r="F14" s="170">
        <v>3</v>
      </c>
      <c r="G14" s="192">
        <v>59</v>
      </c>
      <c r="H14" s="193"/>
      <c r="I14" s="193"/>
      <c r="J14" s="194"/>
      <c r="K14" s="195"/>
      <c r="L14" s="192">
        <v>0</v>
      </c>
      <c r="M14" s="192">
        <v>110</v>
      </c>
      <c r="N14" s="192">
        <v>1</v>
      </c>
      <c r="O14" s="192">
        <v>19</v>
      </c>
      <c r="P14" s="90"/>
      <c r="Q14" s="90"/>
      <c r="R14" s="192">
        <v>0</v>
      </c>
      <c r="S14" s="193">
        <v>15</v>
      </c>
      <c r="T14" s="192">
        <v>8</v>
      </c>
      <c r="U14" s="192">
        <v>39</v>
      </c>
      <c r="V14" s="192">
        <v>2</v>
      </c>
      <c r="W14" s="193">
        <v>25</v>
      </c>
      <c r="X14" s="192">
        <v>2</v>
      </c>
      <c r="Y14" s="192">
        <v>16</v>
      </c>
      <c r="Z14" s="192">
        <v>6</v>
      </c>
      <c r="AA14" s="193">
        <v>16</v>
      </c>
      <c r="AB14" s="192">
        <v>0</v>
      </c>
      <c r="AC14" s="192">
        <v>18</v>
      </c>
      <c r="AD14" s="192">
        <v>1</v>
      </c>
      <c r="AE14" s="193">
        <v>17</v>
      </c>
      <c r="AF14" s="192">
        <v>2</v>
      </c>
      <c r="AG14" s="192">
        <v>24</v>
      </c>
      <c r="AH14" s="192">
        <v>0</v>
      </c>
      <c r="AI14" s="193">
        <v>22</v>
      </c>
      <c r="AJ14" s="192"/>
      <c r="AK14" s="192"/>
      <c r="AL14" s="192"/>
      <c r="AM14" s="193"/>
      <c r="AN14" s="192">
        <v>3</v>
      </c>
      <c r="AO14" s="192">
        <v>24</v>
      </c>
      <c r="AP14" s="192">
        <v>0</v>
      </c>
      <c r="AQ14" s="193">
        <v>12</v>
      </c>
      <c r="AR14" s="192">
        <v>2</v>
      </c>
      <c r="AS14" s="192">
        <v>29</v>
      </c>
      <c r="AT14" s="192">
        <v>0</v>
      </c>
      <c r="AU14" s="193">
        <v>0</v>
      </c>
      <c r="AV14" s="192">
        <v>0</v>
      </c>
      <c r="AW14" s="192">
        <v>16</v>
      </c>
      <c r="AX14" s="196">
        <v>6</v>
      </c>
      <c r="AY14" s="192">
        <v>15</v>
      </c>
      <c r="AZ14" s="192">
        <v>0</v>
      </c>
      <c r="BA14" s="192">
        <v>22</v>
      </c>
      <c r="BB14" s="192">
        <v>0</v>
      </c>
      <c r="BC14" s="192">
        <v>22</v>
      </c>
      <c r="BD14" s="192"/>
      <c r="BE14" s="192"/>
      <c r="BF14" s="192">
        <v>0</v>
      </c>
      <c r="BG14" s="192">
        <v>45</v>
      </c>
      <c r="BH14" s="197"/>
      <c r="BI14" s="197"/>
      <c r="BJ14" s="197"/>
      <c r="BK14" s="197"/>
      <c r="BL14" s="192">
        <v>0</v>
      </c>
      <c r="BM14" s="192">
        <v>0</v>
      </c>
      <c r="BN14" s="178"/>
      <c r="BO14" s="178"/>
      <c r="BP14" s="192">
        <v>0</v>
      </c>
      <c r="BQ14" s="192">
        <v>4</v>
      </c>
      <c r="BR14" s="192">
        <v>0</v>
      </c>
      <c r="BS14" s="192">
        <v>5</v>
      </c>
      <c r="BT14" s="192">
        <v>0</v>
      </c>
      <c r="BU14" s="192">
        <v>21</v>
      </c>
      <c r="BV14" s="175"/>
      <c r="BW14" s="176"/>
      <c r="BX14" s="192">
        <v>0</v>
      </c>
      <c r="BY14" s="192">
        <v>4</v>
      </c>
      <c r="BZ14" s="192">
        <v>3</v>
      </c>
      <c r="CA14" s="192">
        <v>10</v>
      </c>
    </row>
    <row r="15" spans="2:79" s="95" customFormat="1" ht="25" customHeight="1" x14ac:dyDescent="0.35">
      <c r="B15" s="198">
        <v>2022</v>
      </c>
      <c r="C15" s="199" t="s">
        <v>47</v>
      </c>
      <c r="D15" s="200">
        <v>3</v>
      </c>
      <c r="E15" s="201">
        <v>134</v>
      </c>
      <c r="F15" s="202">
        <v>3</v>
      </c>
      <c r="G15" s="172">
        <v>13</v>
      </c>
      <c r="H15" s="203">
        <v>0</v>
      </c>
      <c r="I15" s="204">
        <v>84</v>
      </c>
      <c r="J15" s="194"/>
      <c r="K15" s="195"/>
      <c r="L15" s="171">
        <v>0</v>
      </c>
      <c r="M15" s="172">
        <v>0</v>
      </c>
      <c r="N15" s="171">
        <v>1</v>
      </c>
      <c r="O15" s="172">
        <v>19</v>
      </c>
      <c r="P15" s="205"/>
      <c r="Q15" s="206"/>
      <c r="R15" s="171">
        <v>0</v>
      </c>
      <c r="S15" s="204">
        <v>16</v>
      </c>
      <c r="T15" s="171">
        <v>8</v>
      </c>
      <c r="U15" s="172">
        <v>39</v>
      </c>
      <c r="V15" s="171">
        <v>2</v>
      </c>
      <c r="W15" s="204">
        <v>26</v>
      </c>
      <c r="X15" s="207">
        <v>2</v>
      </c>
      <c r="Y15" s="208">
        <v>16</v>
      </c>
      <c r="Z15" s="171">
        <v>6</v>
      </c>
      <c r="AA15" s="204">
        <v>16</v>
      </c>
      <c r="AB15" s="171">
        <v>0</v>
      </c>
      <c r="AC15" s="172">
        <v>18</v>
      </c>
      <c r="AD15" s="171">
        <v>1</v>
      </c>
      <c r="AE15" s="204">
        <v>17</v>
      </c>
      <c r="AF15" s="207">
        <v>2</v>
      </c>
      <c r="AG15" s="208">
        <v>24</v>
      </c>
      <c r="AH15" s="171">
        <v>0</v>
      </c>
      <c r="AI15" s="204">
        <v>22</v>
      </c>
      <c r="AJ15" s="207">
        <v>0</v>
      </c>
      <c r="AK15" s="208">
        <v>10</v>
      </c>
      <c r="AL15" s="171">
        <v>5</v>
      </c>
      <c r="AM15" s="204">
        <v>36</v>
      </c>
      <c r="AN15" s="207">
        <v>3</v>
      </c>
      <c r="AO15" s="208">
        <v>24</v>
      </c>
      <c r="AP15" s="171">
        <v>0</v>
      </c>
      <c r="AQ15" s="204">
        <v>12</v>
      </c>
      <c r="AR15" s="171">
        <v>2</v>
      </c>
      <c r="AS15" s="172">
        <v>29</v>
      </c>
      <c r="AT15" s="171">
        <v>0</v>
      </c>
      <c r="AU15" s="204">
        <v>0</v>
      </c>
      <c r="AV15" s="171">
        <v>0</v>
      </c>
      <c r="AW15" s="172">
        <v>16</v>
      </c>
      <c r="AX15" s="171">
        <v>6</v>
      </c>
      <c r="AY15" s="172">
        <v>15</v>
      </c>
      <c r="AZ15" s="207">
        <v>0</v>
      </c>
      <c r="BA15" s="208">
        <v>19</v>
      </c>
      <c r="BB15" s="171">
        <v>0</v>
      </c>
      <c r="BC15" s="172">
        <v>23</v>
      </c>
      <c r="BD15" s="171">
        <v>0</v>
      </c>
      <c r="BE15" s="172">
        <v>20</v>
      </c>
      <c r="BF15" s="171">
        <v>0</v>
      </c>
      <c r="BG15" s="172">
        <v>0</v>
      </c>
      <c r="BH15" s="194"/>
      <c r="BI15" s="209"/>
      <c r="BJ15" s="194"/>
      <c r="BK15" s="195"/>
      <c r="BL15" s="171">
        <v>0</v>
      </c>
      <c r="BM15" s="172">
        <v>0</v>
      </c>
      <c r="BN15" s="210"/>
      <c r="BO15" s="211"/>
      <c r="BP15" s="171">
        <v>0</v>
      </c>
      <c r="BQ15" s="172">
        <v>4</v>
      </c>
      <c r="BR15" s="207">
        <v>0</v>
      </c>
      <c r="BS15" s="208">
        <v>5</v>
      </c>
      <c r="BT15" s="171">
        <v>0</v>
      </c>
      <c r="BU15" s="172">
        <v>11</v>
      </c>
      <c r="BV15" s="175"/>
      <c r="BW15" s="176"/>
      <c r="BX15" s="171">
        <v>0</v>
      </c>
      <c r="BY15" s="172">
        <v>4</v>
      </c>
      <c r="BZ15" s="171">
        <v>3</v>
      </c>
      <c r="CA15" s="172">
        <v>10</v>
      </c>
    </row>
    <row r="16" spans="2:79" s="95" customFormat="1" ht="25" customHeight="1" thickBot="1" x14ac:dyDescent="0.4">
      <c r="B16" s="212">
        <v>2022</v>
      </c>
      <c r="C16" s="213" t="s">
        <v>48</v>
      </c>
      <c r="D16" s="214">
        <v>4</v>
      </c>
      <c r="E16" s="215">
        <v>131</v>
      </c>
      <c r="F16" s="216">
        <v>3</v>
      </c>
      <c r="G16" s="217">
        <v>11</v>
      </c>
      <c r="H16" s="218">
        <v>0</v>
      </c>
      <c r="I16" s="219">
        <v>0</v>
      </c>
      <c r="J16" s="183"/>
      <c r="K16" s="184"/>
      <c r="L16" s="220">
        <v>1</v>
      </c>
      <c r="M16" s="217">
        <v>53</v>
      </c>
      <c r="N16" s="220">
        <v>1</v>
      </c>
      <c r="O16" s="217">
        <v>19</v>
      </c>
      <c r="P16" s="221"/>
      <c r="Q16" s="222"/>
      <c r="R16" s="220">
        <v>0</v>
      </c>
      <c r="S16" s="219">
        <v>16</v>
      </c>
      <c r="T16" s="220">
        <v>8</v>
      </c>
      <c r="U16" s="217">
        <v>39</v>
      </c>
      <c r="V16" s="220">
        <v>2</v>
      </c>
      <c r="W16" s="219">
        <v>26</v>
      </c>
      <c r="X16" s="223">
        <v>2</v>
      </c>
      <c r="Y16" s="224">
        <v>16</v>
      </c>
      <c r="Z16" s="220">
        <v>6</v>
      </c>
      <c r="AA16" s="219">
        <v>16</v>
      </c>
      <c r="AB16" s="220">
        <v>0</v>
      </c>
      <c r="AC16" s="217">
        <v>18</v>
      </c>
      <c r="AD16" s="220">
        <v>1</v>
      </c>
      <c r="AE16" s="219">
        <v>17</v>
      </c>
      <c r="AF16" s="223">
        <v>2</v>
      </c>
      <c r="AG16" s="224">
        <v>24</v>
      </c>
      <c r="AH16" s="220">
        <v>0</v>
      </c>
      <c r="AI16" s="219">
        <v>22</v>
      </c>
      <c r="AJ16" s="223">
        <v>0</v>
      </c>
      <c r="AK16" s="224">
        <v>10</v>
      </c>
      <c r="AL16" s="220">
        <v>5</v>
      </c>
      <c r="AM16" s="219">
        <v>36</v>
      </c>
      <c r="AN16" s="223">
        <v>3</v>
      </c>
      <c r="AO16" s="224">
        <v>24</v>
      </c>
      <c r="AP16" s="220">
        <v>0</v>
      </c>
      <c r="AQ16" s="219">
        <v>12</v>
      </c>
      <c r="AR16" s="220">
        <v>2</v>
      </c>
      <c r="AS16" s="217">
        <v>29</v>
      </c>
      <c r="AT16" s="220">
        <v>0</v>
      </c>
      <c r="AU16" s="219">
        <v>18</v>
      </c>
      <c r="AV16" s="220">
        <v>0</v>
      </c>
      <c r="AW16" s="217">
        <v>16</v>
      </c>
      <c r="AX16" s="220">
        <v>6</v>
      </c>
      <c r="AY16" s="217">
        <v>15</v>
      </c>
      <c r="AZ16" s="223">
        <v>0</v>
      </c>
      <c r="BA16" s="224">
        <v>20</v>
      </c>
      <c r="BB16" s="220">
        <v>0</v>
      </c>
      <c r="BC16" s="217">
        <v>22</v>
      </c>
      <c r="BD16" s="220">
        <v>0</v>
      </c>
      <c r="BE16" s="217">
        <v>21</v>
      </c>
      <c r="BF16" s="220">
        <v>0</v>
      </c>
      <c r="BG16" s="217">
        <v>0</v>
      </c>
      <c r="BH16" s="183"/>
      <c r="BI16" s="225"/>
      <c r="BJ16" s="183"/>
      <c r="BK16" s="184"/>
      <c r="BL16" s="220">
        <v>0</v>
      </c>
      <c r="BM16" s="217">
        <v>0</v>
      </c>
      <c r="BN16" s="226"/>
      <c r="BO16" s="227"/>
      <c r="BP16" s="220">
        <v>0</v>
      </c>
      <c r="BQ16" s="217">
        <v>4</v>
      </c>
      <c r="BR16" s="223">
        <v>0</v>
      </c>
      <c r="BS16" s="224">
        <v>5</v>
      </c>
      <c r="BT16" s="220">
        <v>0</v>
      </c>
      <c r="BU16" s="217">
        <v>11</v>
      </c>
      <c r="BV16" s="158"/>
      <c r="BW16" s="159"/>
      <c r="BX16" s="220">
        <v>0</v>
      </c>
      <c r="BY16" s="217">
        <v>4</v>
      </c>
      <c r="BZ16" s="220">
        <v>3</v>
      </c>
      <c r="CA16" s="217">
        <v>10</v>
      </c>
    </row>
    <row r="17" spans="2:79" s="95" customFormat="1" ht="25" customHeight="1" thickTop="1" x14ac:dyDescent="0.35">
      <c r="B17" s="228">
        <v>2021</v>
      </c>
      <c r="C17" s="229" t="s">
        <v>49</v>
      </c>
      <c r="D17" s="230">
        <v>4</v>
      </c>
      <c r="E17" s="231">
        <v>127</v>
      </c>
      <c r="F17" s="232">
        <v>3</v>
      </c>
      <c r="G17" s="164">
        <v>11</v>
      </c>
      <c r="H17" s="189"/>
      <c r="I17" s="190"/>
      <c r="J17" s="189"/>
      <c r="K17" s="190"/>
      <c r="L17" s="163">
        <v>1</v>
      </c>
      <c r="M17" s="164">
        <v>26</v>
      </c>
      <c r="N17" s="163">
        <v>1</v>
      </c>
      <c r="O17" s="164">
        <v>17</v>
      </c>
      <c r="P17" s="233"/>
      <c r="Q17" s="234"/>
      <c r="R17" s="163">
        <v>0</v>
      </c>
      <c r="S17" s="235">
        <v>17</v>
      </c>
      <c r="T17" s="163">
        <v>8</v>
      </c>
      <c r="U17" s="164">
        <v>39</v>
      </c>
      <c r="V17" s="163">
        <v>2</v>
      </c>
      <c r="W17" s="235">
        <v>26</v>
      </c>
      <c r="X17" s="236">
        <v>2</v>
      </c>
      <c r="Y17" s="237">
        <v>16</v>
      </c>
      <c r="Z17" s="163">
        <v>6</v>
      </c>
      <c r="AA17" s="235">
        <v>16</v>
      </c>
      <c r="AB17" s="163">
        <v>0</v>
      </c>
      <c r="AC17" s="164">
        <v>18</v>
      </c>
      <c r="AD17" s="163">
        <v>2</v>
      </c>
      <c r="AE17" s="235">
        <v>17</v>
      </c>
      <c r="AF17" s="236">
        <v>2</v>
      </c>
      <c r="AG17" s="237">
        <v>24</v>
      </c>
      <c r="AH17" s="163">
        <v>0</v>
      </c>
      <c r="AI17" s="235">
        <v>22</v>
      </c>
      <c r="AJ17" s="236">
        <v>0</v>
      </c>
      <c r="AK17" s="237">
        <v>10</v>
      </c>
      <c r="AL17" s="163">
        <v>5</v>
      </c>
      <c r="AM17" s="235">
        <v>30</v>
      </c>
      <c r="AN17" s="236">
        <v>3</v>
      </c>
      <c r="AO17" s="237">
        <v>24</v>
      </c>
      <c r="AP17" s="163">
        <v>0</v>
      </c>
      <c r="AQ17" s="235">
        <v>12</v>
      </c>
      <c r="AR17" s="163">
        <v>2</v>
      </c>
      <c r="AS17" s="164">
        <v>29</v>
      </c>
      <c r="AT17" s="163">
        <v>0</v>
      </c>
      <c r="AU17" s="235">
        <v>21</v>
      </c>
      <c r="AV17" s="163">
        <v>0</v>
      </c>
      <c r="AW17" s="164">
        <v>16</v>
      </c>
      <c r="AX17" s="163">
        <v>6</v>
      </c>
      <c r="AY17" s="235">
        <v>15</v>
      </c>
      <c r="AZ17" s="236">
        <v>0</v>
      </c>
      <c r="BA17" s="237">
        <v>20</v>
      </c>
      <c r="BB17" s="163">
        <v>0</v>
      </c>
      <c r="BC17" s="235">
        <v>25</v>
      </c>
      <c r="BD17" s="163">
        <v>0</v>
      </c>
      <c r="BE17" s="164">
        <v>21</v>
      </c>
      <c r="BF17" s="163">
        <v>0</v>
      </c>
      <c r="BG17" s="235">
        <v>0</v>
      </c>
      <c r="BH17" s="167"/>
      <c r="BI17" s="238"/>
      <c r="BJ17" s="189"/>
      <c r="BK17" s="168"/>
      <c r="BL17" s="163">
        <v>0</v>
      </c>
      <c r="BM17" s="164">
        <v>0</v>
      </c>
      <c r="BN17" s="239"/>
      <c r="BO17" s="240"/>
      <c r="BP17" s="163">
        <v>0</v>
      </c>
      <c r="BQ17" s="164">
        <v>4</v>
      </c>
      <c r="BR17" s="236">
        <v>0</v>
      </c>
      <c r="BS17" s="241">
        <v>4</v>
      </c>
      <c r="BT17" s="163">
        <v>0</v>
      </c>
      <c r="BU17" s="164">
        <v>11</v>
      </c>
      <c r="BV17" s="167"/>
      <c r="BW17" s="168"/>
      <c r="BX17" s="163">
        <v>0</v>
      </c>
      <c r="BY17" s="235">
        <v>4</v>
      </c>
      <c r="BZ17" s="163">
        <v>3</v>
      </c>
      <c r="CA17" s="164">
        <v>10</v>
      </c>
    </row>
    <row r="18" spans="2:79" s="95" customFormat="1" ht="25" customHeight="1" x14ac:dyDescent="0.35">
      <c r="B18" s="198">
        <v>2021</v>
      </c>
      <c r="C18" s="199" t="s">
        <v>50</v>
      </c>
      <c r="D18" s="200">
        <v>4</v>
      </c>
      <c r="E18" s="201">
        <v>130</v>
      </c>
      <c r="F18" s="202">
        <v>3</v>
      </c>
      <c r="G18" s="172">
        <v>11</v>
      </c>
      <c r="H18" s="194"/>
      <c r="I18" s="195"/>
      <c r="J18" s="194"/>
      <c r="K18" s="195"/>
      <c r="L18" s="171">
        <v>1</v>
      </c>
      <c r="M18" s="172">
        <v>26</v>
      </c>
      <c r="N18" s="171">
        <v>1</v>
      </c>
      <c r="O18" s="172">
        <v>17</v>
      </c>
      <c r="P18" s="242"/>
      <c r="Q18" s="243"/>
      <c r="R18" s="171">
        <v>0</v>
      </c>
      <c r="S18" s="204">
        <v>16</v>
      </c>
      <c r="T18" s="171">
        <v>8</v>
      </c>
      <c r="U18" s="172">
        <v>39</v>
      </c>
      <c r="V18" s="171">
        <v>2</v>
      </c>
      <c r="W18" s="204">
        <v>26</v>
      </c>
      <c r="X18" s="207">
        <v>3</v>
      </c>
      <c r="Y18" s="208">
        <v>16</v>
      </c>
      <c r="Z18" s="171">
        <v>6</v>
      </c>
      <c r="AA18" s="204">
        <v>15</v>
      </c>
      <c r="AB18" s="171">
        <v>0</v>
      </c>
      <c r="AC18" s="172">
        <v>18</v>
      </c>
      <c r="AD18" s="171">
        <v>1</v>
      </c>
      <c r="AE18" s="204">
        <v>17</v>
      </c>
      <c r="AF18" s="207">
        <v>2</v>
      </c>
      <c r="AG18" s="208">
        <v>24</v>
      </c>
      <c r="AH18" s="171">
        <v>0</v>
      </c>
      <c r="AI18" s="204">
        <v>22</v>
      </c>
      <c r="AJ18" s="207">
        <v>0</v>
      </c>
      <c r="AK18" s="208">
        <v>10</v>
      </c>
      <c r="AL18" s="171">
        <v>5</v>
      </c>
      <c r="AM18" s="204">
        <v>30</v>
      </c>
      <c r="AN18" s="207">
        <v>3</v>
      </c>
      <c r="AO18" s="208">
        <v>24</v>
      </c>
      <c r="AP18" s="171">
        <v>0</v>
      </c>
      <c r="AQ18" s="204">
        <v>12</v>
      </c>
      <c r="AR18" s="171">
        <v>2</v>
      </c>
      <c r="AS18" s="172">
        <v>29</v>
      </c>
      <c r="AT18" s="171">
        <v>0</v>
      </c>
      <c r="AU18" s="204">
        <v>21</v>
      </c>
      <c r="AV18" s="171">
        <v>0</v>
      </c>
      <c r="AW18" s="172">
        <v>16</v>
      </c>
      <c r="AX18" s="171">
        <v>6</v>
      </c>
      <c r="AY18" s="204">
        <v>15</v>
      </c>
      <c r="AZ18" s="207">
        <v>0</v>
      </c>
      <c r="BA18" s="208">
        <v>20</v>
      </c>
      <c r="BB18" s="171">
        <v>0</v>
      </c>
      <c r="BC18" s="204">
        <v>25</v>
      </c>
      <c r="BD18" s="171">
        <v>0</v>
      </c>
      <c r="BE18" s="172">
        <v>0</v>
      </c>
      <c r="BF18" s="171">
        <v>0</v>
      </c>
      <c r="BG18" s="204">
        <v>0</v>
      </c>
      <c r="BH18" s="175"/>
      <c r="BI18" s="244"/>
      <c r="BJ18" s="194"/>
      <c r="BK18" s="176"/>
      <c r="BL18" s="171">
        <v>0</v>
      </c>
      <c r="BM18" s="172">
        <v>0</v>
      </c>
      <c r="BN18" s="210"/>
      <c r="BO18" s="206"/>
      <c r="BP18" s="171">
        <v>0</v>
      </c>
      <c r="BQ18" s="172">
        <v>4</v>
      </c>
      <c r="BR18" s="207">
        <v>0</v>
      </c>
      <c r="BS18" s="245">
        <v>4</v>
      </c>
      <c r="BT18" s="171">
        <v>0</v>
      </c>
      <c r="BU18" s="172">
        <v>11</v>
      </c>
      <c r="BV18" s="175"/>
      <c r="BW18" s="176"/>
      <c r="BX18" s="171">
        <v>0</v>
      </c>
      <c r="BY18" s="204">
        <v>4</v>
      </c>
      <c r="BZ18" s="171">
        <v>3</v>
      </c>
      <c r="CA18" s="172">
        <v>10</v>
      </c>
    </row>
    <row r="19" spans="2:79" s="95" customFormat="1" ht="25" customHeight="1" x14ac:dyDescent="0.35">
      <c r="B19" s="198">
        <v>2021</v>
      </c>
      <c r="C19" s="199" t="s">
        <v>47</v>
      </c>
      <c r="D19" s="200">
        <v>3</v>
      </c>
      <c r="E19" s="201">
        <v>135</v>
      </c>
      <c r="F19" s="202">
        <v>4</v>
      </c>
      <c r="G19" s="172">
        <v>11</v>
      </c>
      <c r="H19" s="194"/>
      <c r="I19" s="195"/>
      <c r="J19" s="194"/>
      <c r="K19" s="195"/>
      <c r="L19" s="171">
        <v>1</v>
      </c>
      <c r="M19" s="172">
        <v>26</v>
      </c>
      <c r="N19" s="171">
        <v>1</v>
      </c>
      <c r="O19" s="172">
        <v>18</v>
      </c>
      <c r="P19" s="242"/>
      <c r="Q19" s="243"/>
      <c r="R19" s="171">
        <v>0</v>
      </c>
      <c r="S19" s="204">
        <v>17</v>
      </c>
      <c r="T19" s="171">
        <v>8</v>
      </c>
      <c r="U19" s="172">
        <v>39</v>
      </c>
      <c r="V19" s="171">
        <v>2</v>
      </c>
      <c r="W19" s="204">
        <v>26</v>
      </c>
      <c r="X19" s="207">
        <v>3</v>
      </c>
      <c r="Y19" s="208">
        <v>16</v>
      </c>
      <c r="Z19" s="171">
        <v>6</v>
      </c>
      <c r="AA19" s="204">
        <v>16</v>
      </c>
      <c r="AB19" s="171">
        <v>0</v>
      </c>
      <c r="AC19" s="172">
        <v>18</v>
      </c>
      <c r="AD19" s="171">
        <v>1</v>
      </c>
      <c r="AE19" s="204">
        <v>17</v>
      </c>
      <c r="AF19" s="207">
        <v>2</v>
      </c>
      <c r="AG19" s="208">
        <v>26</v>
      </c>
      <c r="AH19" s="171">
        <v>0</v>
      </c>
      <c r="AI19" s="204">
        <v>20</v>
      </c>
      <c r="AJ19" s="207">
        <v>0</v>
      </c>
      <c r="AK19" s="208">
        <v>18</v>
      </c>
      <c r="AL19" s="171">
        <v>5</v>
      </c>
      <c r="AM19" s="204">
        <v>30</v>
      </c>
      <c r="AN19" s="207">
        <v>3</v>
      </c>
      <c r="AO19" s="208">
        <v>24</v>
      </c>
      <c r="AP19" s="171">
        <v>0</v>
      </c>
      <c r="AQ19" s="204">
        <v>12</v>
      </c>
      <c r="AR19" s="171">
        <v>2</v>
      </c>
      <c r="AS19" s="172">
        <v>31</v>
      </c>
      <c r="AT19" s="171">
        <v>0</v>
      </c>
      <c r="AU19" s="204">
        <v>21</v>
      </c>
      <c r="AV19" s="171">
        <v>0</v>
      </c>
      <c r="AW19" s="172">
        <v>16</v>
      </c>
      <c r="AX19" s="194"/>
      <c r="AY19" s="176"/>
      <c r="AZ19" s="246"/>
      <c r="BA19" s="247"/>
      <c r="BB19" s="194"/>
      <c r="BC19" s="176"/>
      <c r="BD19" s="194"/>
      <c r="BE19" s="195"/>
      <c r="BF19" s="194"/>
      <c r="BG19" s="176"/>
      <c r="BH19" s="175"/>
      <c r="BI19" s="244"/>
      <c r="BJ19" s="194"/>
      <c r="BK19" s="176"/>
      <c r="BL19" s="171">
        <v>3</v>
      </c>
      <c r="BM19" s="172">
        <v>41</v>
      </c>
      <c r="BN19" s="171">
        <v>19</v>
      </c>
      <c r="BO19" s="204">
        <v>22</v>
      </c>
      <c r="BP19" s="171">
        <v>0</v>
      </c>
      <c r="BQ19" s="172">
        <v>4</v>
      </c>
      <c r="BR19" s="207">
        <v>0</v>
      </c>
      <c r="BS19" s="245">
        <v>4</v>
      </c>
      <c r="BT19" s="171">
        <v>0</v>
      </c>
      <c r="BU19" s="172">
        <v>11</v>
      </c>
      <c r="BV19" s="175"/>
      <c r="BW19" s="176"/>
      <c r="BX19" s="171">
        <v>0</v>
      </c>
      <c r="BY19" s="204">
        <v>4</v>
      </c>
      <c r="BZ19" s="171">
        <v>2</v>
      </c>
      <c r="CA19" s="172">
        <v>10</v>
      </c>
    </row>
    <row r="20" spans="2:79" s="95" customFormat="1" ht="25" customHeight="1" thickBot="1" x14ac:dyDescent="0.4">
      <c r="B20" s="248">
        <v>2021</v>
      </c>
      <c r="C20" s="249" t="s">
        <v>48</v>
      </c>
      <c r="D20" s="214">
        <v>3</v>
      </c>
      <c r="E20" s="215">
        <v>137</v>
      </c>
      <c r="F20" s="216">
        <v>4</v>
      </c>
      <c r="G20" s="217">
        <v>11</v>
      </c>
      <c r="H20" s="183"/>
      <c r="I20" s="184"/>
      <c r="J20" s="183"/>
      <c r="K20" s="184"/>
      <c r="L20" s="220">
        <v>1</v>
      </c>
      <c r="M20" s="217">
        <v>26</v>
      </c>
      <c r="N20" s="220">
        <v>1</v>
      </c>
      <c r="O20" s="217">
        <v>17</v>
      </c>
      <c r="P20" s="250"/>
      <c r="Q20" s="251"/>
      <c r="R20" s="220">
        <v>0</v>
      </c>
      <c r="S20" s="219">
        <v>17</v>
      </c>
      <c r="T20" s="220">
        <v>8</v>
      </c>
      <c r="U20" s="217">
        <v>39</v>
      </c>
      <c r="V20" s="220">
        <v>1</v>
      </c>
      <c r="W20" s="219">
        <v>25</v>
      </c>
      <c r="X20" s="223">
        <v>3</v>
      </c>
      <c r="Y20" s="224">
        <v>16</v>
      </c>
      <c r="Z20" s="220">
        <v>6</v>
      </c>
      <c r="AA20" s="219">
        <v>16</v>
      </c>
      <c r="AB20" s="220">
        <v>0</v>
      </c>
      <c r="AC20" s="217">
        <v>18</v>
      </c>
      <c r="AD20" s="220">
        <v>1</v>
      </c>
      <c r="AE20" s="219">
        <v>17</v>
      </c>
      <c r="AF20" s="223">
        <v>2</v>
      </c>
      <c r="AG20" s="224">
        <v>24</v>
      </c>
      <c r="AH20" s="220">
        <v>0</v>
      </c>
      <c r="AI20" s="219">
        <v>22</v>
      </c>
      <c r="AJ20" s="223">
        <v>0</v>
      </c>
      <c r="AK20" s="224">
        <v>18</v>
      </c>
      <c r="AL20" s="220">
        <v>5</v>
      </c>
      <c r="AM20" s="219">
        <v>30</v>
      </c>
      <c r="AN20" s="223">
        <v>3</v>
      </c>
      <c r="AO20" s="224">
        <v>24</v>
      </c>
      <c r="AP20" s="220">
        <v>0</v>
      </c>
      <c r="AQ20" s="219">
        <v>12</v>
      </c>
      <c r="AR20" s="220">
        <v>2</v>
      </c>
      <c r="AS20" s="217">
        <v>31</v>
      </c>
      <c r="AT20" s="220">
        <v>0</v>
      </c>
      <c r="AU20" s="219">
        <v>21</v>
      </c>
      <c r="AV20" s="220">
        <v>0</v>
      </c>
      <c r="AW20" s="217">
        <v>16</v>
      </c>
      <c r="AX20" s="183"/>
      <c r="AY20" s="159"/>
      <c r="AZ20" s="252"/>
      <c r="BA20" s="253"/>
      <c r="BB20" s="183"/>
      <c r="BC20" s="159"/>
      <c r="BD20" s="183"/>
      <c r="BE20" s="184"/>
      <c r="BF20" s="183"/>
      <c r="BG20" s="159"/>
      <c r="BH20" s="158"/>
      <c r="BI20" s="254"/>
      <c r="BJ20" s="183"/>
      <c r="BK20" s="159"/>
      <c r="BL20" s="220">
        <v>3</v>
      </c>
      <c r="BM20" s="217">
        <v>41</v>
      </c>
      <c r="BN20" s="220">
        <v>19</v>
      </c>
      <c r="BO20" s="219">
        <v>22</v>
      </c>
      <c r="BP20" s="220">
        <v>0</v>
      </c>
      <c r="BQ20" s="217">
        <v>4</v>
      </c>
      <c r="BR20" s="223">
        <v>0</v>
      </c>
      <c r="BS20" s="255">
        <v>4</v>
      </c>
      <c r="BT20" s="220">
        <v>0</v>
      </c>
      <c r="BU20" s="217">
        <v>11</v>
      </c>
      <c r="BV20" s="158"/>
      <c r="BW20" s="159"/>
      <c r="BX20" s="220">
        <v>0</v>
      </c>
      <c r="BY20" s="219">
        <v>4</v>
      </c>
      <c r="BZ20" s="220">
        <v>5</v>
      </c>
      <c r="CA20" s="217">
        <v>9</v>
      </c>
    </row>
    <row r="21" spans="2:79" s="95" customFormat="1" ht="25" customHeight="1" thickTop="1" x14ac:dyDescent="0.35">
      <c r="B21" s="212">
        <v>2020</v>
      </c>
      <c r="C21" s="213" t="s">
        <v>49</v>
      </c>
      <c r="D21" s="230">
        <v>3</v>
      </c>
      <c r="E21" s="231">
        <v>136</v>
      </c>
      <c r="F21" s="232">
        <v>4</v>
      </c>
      <c r="G21" s="164">
        <v>10</v>
      </c>
      <c r="H21" s="189"/>
      <c r="I21" s="190"/>
      <c r="J21" s="189"/>
      <c r="K21" s="190"/>
      <c r="L21" s="163">
        <v>1</v>
      </c>
      <c r="M21" s="164">
        <v>26</v>
      </c>
      <c r="N21" s="163">
        <v>1</v>
      </c>
      <c r="O21" s="164">
        <v>17</v>
      </c>
      <c r="P21" s="233"/>
      <c r="Q21" s="234"/>
      <c r="R21" s="163">
        <v>0</v>
      </c>
      <c r="S21" s="235">
        <v>17</v>
      </c>
      <c r="T21" s="163">
        <v>8</v>
      </c>
      <c r="U21" s="164">
        <v>39</v>
      </c>
      <c r="V21" s="256">
        <v>1</v>
      </c>
      <c r="W21" s="235">
        <v>25</v>
      </c>
      <c r="X21" s="257">
        <v>2</v>
      </c>
      <c r="Y21" s="241">
        <v>16</v>
      </c>
      <c r="Z21" s="256">
        <v>6</v>
      </c>
      <c r="AA21" s="235">
        <v>16</v>
      </c>
      <c r="AB21" s="256">
        <v>0</v>
      </c>
      <c r="AC21" s="235">
        <v>18</v>
      </c>
      <c r="AD21" s="256">
        <v>2</v>
      </c>
      <c r="AE21" s="235">
        <v>17</v>
      </c>
      <c r="AF21" s="257">
        <v>2</v>
      </c>
      <c r="AG21" s="241">
        <v>24</v>
      </c>
      <c r="AH21" s="256">
        <v>0</v>
      </c>
      <c r="AI21" s="235">
        <v>21</v>
      </c>
      <c r="AJ21" s="257">
        <v>0</v>
      </c>
      <c r="AK21" s="241">
        <v>18</v>
      </c>
      <c r="AL21" s="256">
        <v>5</v>
      </c>
      <c r="AM21" s="235">
        <v>31</v>
      </c>
      <c r="AN21" s="257">
        <v>3</v>
      </c>
      <c r="AO21" s="241">
        <v>24</v>
      </c>
      <c r="AP21" s="256">
        <v>0</v>
      </c>
      <c r="AQ21" s="235">
        <v>12</v>
      </c>
      <c r="AR21" s="256">
        <v>2</v>
      </c>
      <c r="AS21" s="235">
        <v>31</v>
      </c>
      <c r="AT21" s="256">
        <v>0</v>
      </c>
      <c r="AU21" s="235">
        <v>21</v>
      </c>
      <c r="AV21" s="256">
        <v>0</v>
      </c>
      <c r="AW21" s="235">
        <v>16</v>
      </c>
      <c r="AX21" s="167"/>
      <c r="AY21" s="168"/>
      <c r="AZ21" s="258"/>
      <c r="BA21" s="259"/>
      <c r="BB21" s="167"/>
      <c r="BC21" s="168"/>
      <c r="BD21" s="167"/>
      <c r="BE21" s="168"/>
      <c r="BF21" s="167"/>
      <c r="BG21" s="168"/>
      <c r="BH21" s="167"/>
      <c r="BI21" s="238"/>
      <c r="BJ21" s="167"/>
      <c r="BK21" s="168"/>
      <c r="BL21" s="256">
        <v>0</v>
      </c>
      <c r="BM21" s="235">
        <v>42</v>
      </c>
      <c r="BN21" s="256">
        <v>19</v>
      </c>
      <c r="BO21" s="235">
        <v>22</v>
      </c>
      <c r="BP21" s="256">
        <v>0</v>
      </c>
      <c r="BQ21" s="235">
        <v>4</v>
      </c>
      <c r="BR21" s="257">
        <v>0</v>
      </c>
      <c r="BS21" s="241">
        <v>4</v>
      </c>
      <c r="BT21" s="256">
        <v>0</v>
      </c>
      <c r="BU21" s="235">
        <v>35</v>
      </c>
      <c r="BV21" s="167"/>
      <c r="BW21" s="168"/>
      <c r="BX21" s="256">
        <v>0</v>
      </c>
      <c r="BY21" s="235">
        <v>4</v>
      </c>
      <c r="BZ21" s="256">
        <v>2</v>
      </c>
      <c r="CA21" s="235">
        <v>8</v>
      </c>
    </row>
    <row r="22" spans="2:79" s="95" customFormat="1" ht="25" customHeight="1" x14ac:dyDescent="0.35">
      <c r="B22" s="198">
        <v>2020</v>
      </c>
      <c r="C22" s="199" t="s">
        <v>50</v>
      </c>
      <c r="D22" s="200">
        <v>3</v>
      </c>
      <c r="E22" s="201">
        <v>135</v>
      </c>
      <c r="F22" s="202">
        <v>0</v>
      </c>
      <c r="G22" s="172">
        <v>0</v>
      </c>
      <c r="H22" s="194"/>
      <c r="I22" s="195"/>
      <c r="J22" s="194"/>
      <c r="K22" s="195"/>
      <c r="L22" s="171">
        <v>1</v>
      </c>
      <c r="M22" s="172">
        <v>26</v>
      </c>
      <c r="N22" s="171">
        <v>1</v>
      </c>
      <c r="O22" s="172">
        <v>19</v>
      </c>
      <c r="P22" s="242"/>
      <c r="Q22" s="243"/>
      <c r="R22" s="171">
        <v>0</v>
      </c>
      <c r="S22" s="204">
        <v>15</v>
      </c>
      <c r="T22" s="171">
        <v>8</v>
      </c>
      <c r="U22" s="172">
        <v>39</v>
      </c>
      <c r="V22" s="203">
        <v>1</v>
      </c>
      <c r="W22" s="204">
        <v>26</v>
      </c>
      <c r="X22" s="260">
        <v>2</v>
      </c>
      <c r="Y22" s="245">
        <v>16</v>
      </c>
      <c r="Z22" s="203">
        <v>6</v>
      </c>
      <c r="AA22" s="204">
        <v>16</v>
      </c>
      <c r="AB22" s="203">
        <v>0</v>
      </c>
      <c r="AC22" s="204">
        <v>18</v>
      </c>
      <c r="AD22" s="203">
        <v>2</v>
      </c>
      <c r="AE22" s="204">
        <v>17</v>
      </c>
      <c r="AF22" s="260">
        <v>2</v>
      </c>
      <c r="AG22" s="245">
        <v>24</v>
      </c>
      <c r="AH22" s="203">
        <v>0</v>
      </c>
      <c r="AI22" s="204">
        <v>22</v>
      </c>
      <c r="AJ22" s="260">
        <v>0</v>
      </c>
      <c r="AK22" s="245">
        <v>18</v>
      </c>
      <c r="AL22" s="203">
        <v>5</v>
      </c>
      <c r="AM22" s="204">
        <v>31</v>
      </c>
      <c r="AN22" s="260">
        <v>3</v>
      </c>
      <c r="AO22" s="245">
        <v>24</v>
      </c>
      <c r="AP22" s="203">
        <v>0</v>
      </c>
      <c r="AQ22" s="204">
        <v>12</v>
      </c>
      <c r="AR22" s="203">
        <v>2</v>
      </c>
      <c r="AS22" s="204">
        <v>31</v>
      </c>
      <c r="AT22" s="203">
        <v>0</v>
      </c>
      <c r="AU22" s="204">
        <v>20</v>
      </c>
      <c r="AV22" s="203">
        <v>0</v>
      </c>
      <c r="AW22" s="204">
        <v>12</v>
      </c>
      <c r="AX22" s="175"/>
      <c r="AY22" s="176"/>
      <c r="AZ22" s="261"/>
      <c r="BA22" s="262"/>
      <c r="BB22" s="175"/>
      <c r="BC22" s="176"/>
      <c r="BD22" s="175"/>
      <c r="BE22" s="176"/>
      <c r="BF22" s="175"/>
      <c r="BG22" s="176"/>
      <c r="BH22" s="175"/>
      <c r="BI22" s="244"/>
      <c r="BJ22" s="175"/>
      <c r="BK22" s="176"/>
      <c r="BL22" s="203">
        <v>0</v>
      </c>
      <c r="BM22" s="204">
        <v>42</v>
      </c>
      <c r="BN22" s="203">
        <v>19</v>
      </c>
      <c r="BO22" s="204">
        <v>22</v>
      </c>
      <c r="BP22" s="203">
        <v>0</v>
      </c>
      <c r="BQ22" s="204">
        <v>4</v>
      </c>
      <c r="BR22" s="260">
        <v>0</v>
      </c>
      <c r="BS22" s="245">
        <v>5</v>
      </c>
      <c r="BT22" s="203">
        <v>0</v>
      </c>
      <c r="BU22" s="204">
        <v>35</v>
      </c>
      <c r="BV22" s="175"/>
      <c r="BW22" s="176"/>
      <c r="BX22" s="203">
        <v>0</v>
      </c>
      <c r="BY22" s="204">
        <v>4</v>
      </c>
      <c r="BZ22" s="203">
        <v>0</v>
      </c>
      <c r="CA22" s="204">
        <v>0</v>
      </c>
    </row>
    <row r="23" spans="2:79" s="95" customFormat="1" ht="25" customHeight="1" x14ac:dyDescent="0.35">
      <c r="B23" s="198">
        <v>2020</v>
      </c>
      <c r="C23" s="199" t="s">
        <v>47</v>
      </c>
      <c r="D23" s="200">
        <v>3</v>
      </c>
      <c r="E23" s="201">
        <v>134</v>
      </c>
      <c r="F23" s="202">
        <v>3</v>
      </c>
      <c r="G23" s="172">
        <v>9</v>
      </c>
      <c r="H23" s="194"/>
      <c r="I23" s="195"/>
      <c r="J23" s="194"/>
      <c r="K23" s="195"/>
      <c r="L23" s="171">
        <v>1</v>
      </c>
      <c r="M23" s="172">
        <v>26</v>
      </c>
      <c r="N23" s="171">
        <v>1</v>
      </c>
      <c r="O23" s="172">
        <v>19</v>
      </c>
      <c r="P23" s="242"/>
      <c r="Q23" s="243"/>
      <c r="R23" s="171">
        <v>0</v>
      </c>
      <c r="S23" s="204">
        <v>16</v>
      </c>
      <c r="T23" s="171">
        <v>8</v>
      </c>
      <c r="U23" s="172">
        <v>39</v>
      </c>
      <c r="V23" s="203">
        <v>1</v>
      </c>
      <c r="W23" s="204">
        <v>24</v>
      </c>
      <c r="X23" s="260">
        <v>2</v>
      </c>
      <c r="Y23" s="245">
        <v>16</v>
      </c>
      <c r="Z23" s="203">
        <v>6</v>
      </c>
      <c r="AA23" s="204">
        <v>16</v>
      </c>
      <c r="AB23" s="203">
        <v>0</v>
      </c>
      <c r="AC23" s="204">
        <v>18</v>
      </c>
      <c r="AD23" s="203">
        <v>2</v>
      </c>
      <c r="AE23" s="204">
        <v>17</v>
      </c>
      <c r="AF23" s="260">
        <v>2</v>
      </c>
      <c r="AG23" s="245">
        <v>24</v>
      </c>
      <c r="AH23" s="203">
        <v>0</v>
      </c>
      <c r="AI23" s="204">
        <v>28</v>
      </c>
      <c r="AJ23" s="260">
        <v>0</v>
      </c>
      <c r="AK23" s="245">
        <v>0</v>
      </c>
      <c r="AL23" s="203">
        <v>5</v>
      </c>
      <c r="AM23" s="204">
        <v>31</v>
      </c>
      <c r="AN23" s="260">
        <v>3</v>
      </c>
      <c r="AO23" s="245">
        <v>23</v>
      </c>
      <c r="AP23" s="203">
        <v>0</v>
      </c>
      <c r="AQ23" s="204">
        <v>12</v>
      </c>
      <c r="AR23" s="203">
        <v>2</v>
      </c>
      <c r="AS23" s="204">
        <v>32</v>
      </c>
      <c r="AT23" s="203">
        <v>0</v>
      </c>
      <c r="AU23" s="204">
        <v>22</v>
      </c>
      <c r="AV23" s="203">
        <v>0</v>
      </c>
      <c r="AW23" s="204">
        <v>12</v>
      </c>
      <c r="AX23" s="175"/>
      <c r="AY23" s="176"/>
      <c r="AZ23" s="261"/>
      <c r="BA23" s="262"/>
      <c r="BB23" s="175"/>
      <c r="BC23" s="176"/>
      <c r="BD23" s="175"/>
      <c r="BE23" s="176"/>
      <c r="BF23" s="175"/>
      <c r="BG23" s="176"/>
      <c r="BH23" s="175"/>
      <c r="BI23" s="244"/>
      <c r="BJ23" s="175"/>
      <c r="BK23" s="176"/>
      <c r="BL23" s="203">
        <v>0</v>
      </c>
      <c r="BM23" s="204">
        <v>42</v>
      </c>
      <c r="BN23" s="203">
        <v>19</v>
      </c>
      <c r="BO23" s="204">
        <v>22</v>
      </c>
      <c r="BP23" s="203">
        <v>0</v>
      </c>
      <c r="BQ23" s="204">
        <v>4</v>
      </c>
      <c r="BR23" s="260">
        <v>0</v>
      </c>
      <c r="BS23" s="245">
        <v>5</v>
      </c>
      <c r="BT23" s="203">
        <v>0</v>
      </c>
      <c r="BU23" s="204">
        <v>35</v>
      </c>
      <c r="BV23" s="175"/>
      <c r="BW23" s="176"/>
      <c r="BX23" s="203">
        <v>0</v>
      </c>
      <c r="BY23" s="204">
        <v>4</v>
      </c>
      <c r="BZ23" s="203">
        <v>0</v>
      </c>
      <c r="CA23" s="204">
        <v>0</v>
      </c>
    </row>
    <row r="24" spans="2:79" s="95" customFormat="1" ht="25" customHeight="1" thickBot="1" x14ac:dyDescent="0.4">
      <c r="B24" s="248">
        <v>2020</v>
      </c>
      <c r="C24" s="249" t="s">
        <v>48</v>
      </c>
      <c r="D24" s="214">
        <v>3</v>
      </c>
      <c r="E24" s="215">
        <v>137</v>
      </c>
      <c r="F24" s="216">
        <v>6</v>
      </c>
      <c r="G24" s="217">
        <v>45</v>
      </c>
      <c r="H24" s="183"/>
      <c r="I24" s="184"/>
      <c r="J24" s="183"/>
      <c r="K24" s="184"/>
      <c r="L24" s="183"/>
      <c r="M24" s="184"/>
      <c r="N24" s="220">
        <v>1</v>
      </c>
      <c r="O24" s="217">
        <v>19</v>
      </c>
      <c r="P24" s="220">
        <v>0</v>
      </c>
      <c r="Q24" s="217">
        <v>28</v>
      </c>
      <c r="R24" s="220">
        <v>0</v>
      </c>
      <c r="S24" s="219">
        <v>16</v>
      </c>
      <c r="T24" s="220">
        <v>8</v>
      </c>
      <c r="U24" s="217">
        <v>39</v>
      </c>
      <c r="V24" s="218">
        <v>1</v>
      </c>
      <c r="W24" s="219">
        <v>23</v>
      </c>
      <c r="X24" s="263">
        <v>2</v>
      </c>
      <c r="Y24" s="255">
        <v>17</v>
      </c>
      <c r="Z24" s="218">
        <v>6</v>
      </c>
      <c r="AA24" s="219">
        <v>16</v>
      </c>
      <c r="AB24" s="218">
        <v>0</v>
      </c>
      <c r="AC24" s="219">
        <v>18</v>
      </c>
      <c r="AD24" s="218">
        <v>2</v>
      </c>
      <c r="AE24" s="219">
        <v>17</v>
      </c>
      <c r="AF24" s="263">
        <v>2</v>
      </c>
      <c r="AG24" s="255">
        <v>24</v>
      </c>
      <c r="AH24" s="218">
        <v>0</v>
      </c>
      <c r="AI24" s="219">
        <v>21</v>
      </c>
      <c r="AJ24" s="264"/>
      <c r="AK24" s="265"/>
      <c r="AL24" s="218">
        <v>5</v>
      </c>
      <c r="AM24" s="219">
        <v>31</v>
      </c>
      <c r="AN24" s="263">
        <v>0</v>
      </c>
      <c r="AO24" s="255">
        <v>0</v>
      </c>
      <c r="AP24" s="218">
        <v>0</v>
      </c>
      <c r="AQ24" s="219">
        <v>10</v>
      </c>
      <c r="AR24" s="218">
        <v>2</v>
      </c>
      <c r="AS24" s="219">
        <v>32</v>
      </c>
      <c r="AT24" s="218">
        <v>0</v>
      </c>
      <c r="AU24" s="219">
        <v>22</v>
      </c>
      <c r="AV24" s="218">
        <v>0</v>
      </c>
      <c r="AW24" s="219">
        <v>12</v>
      </c>
      <c r="AX24" s="158"/>
      <c r="AY24" s="159"/>
      <c r="AZ24" s="264"/>
      <c r="BA24" s="265"/>
      <c r="BB24" s="158"/>
      <c r="BC24" s="159"/>
      <c r="BD24" s="158"/>
      <c r="BE24" s="159"/>
      <c r="BF24" s="158"/>
      <c r="BG24" s="159"/>
      <c r="BH24" s="158"/>
      <c r="BI24" s="254"/>
      <c r="BJ24" s="158"/>
      <c r="BK24" s="159"/>
      <c r="BL24" s="218">
        <v>2</v>
      </c>
      <c r="BM24" s="219">
        <v>42</v>
      </c>
      <c r="BN24" s="218">
        <v>39</v>
      </c>
      <c r="BO24" s="219">
        <v>28</v>
      </c>
      <c r="BP24" s="218">
        <v>0</v>
      </c>
      <c r="BQ24" s="219">
        <v>4</v>
      </c>
      <c r="BR24" s="263">
        <v>0</v>
      </c>
      <c r="BS24" s="255">
        <v>4</v>
      </c>
      <c r="BT24" s="218">
        <v>0</v>
      </c>
      <c r="BU24" s="219">
        <v>27</v>
      </c>
      <c r="BV24" s="158"/>
      <c r="BW24" s="159"/>
      <c r="BX24" s="218">
        <v>0</v>
      </c>
      <c r="BY24" s="219">
        <v>4</v>
      </c>
      <c r="BZ24" s="158"/>
      <c r="CA24" s="159"/>
    </row>
    <row r="25" spans="2:79" s="95" customFormat="1" ht="25" customHeight="1" thickTop="1" x14ac:dyDescent="0.35">
      <c r="B25" s="212">
        <v>2019</v>
      </c>
      <c r="C25" s="213" t="s">
        <v>49</v>
      </c>
      <c r="D25" s="230">
        <v>3</v>
      </c>
      <c r="E25" s="231">
        <v>131</v>
      </c>
      <c r="F25" s="232">
        <v>6</v>
      </c>
      <c r="G25" s="164">
        <v>45</v>
      </c>
      <c r="H25" s="189"/>
      <c r="I25" s="190"/>
      <c r="J25" s="189"/>
      <c r="K25" s="190"/>
      <c r="L25" s="189"/>
      <c r="M25" s="190"/>
      <c r="N25" s="163">
        <v>1</v>
      </c>
      <c r="O25" s="164">
        <v>19</v>
      </c>
      <c r="P25" s="163">
        <v>0</v>
      </c>
      <c r="Q25" s="164">
        <v>28</v>
      </c>
      <c r="R25" s="163">
        <v>0</v>
      </c>
      <c r="S25" s="235">
        <v>16</v>
      </c>
      <c r="T25" s="163">
        <v>8</v>
      </c>
      <c r="U25" s="164">
        <v>39</v>
      </c>
      <c r="V25" s="256">
        <v>1</v>
      </c>
      <c r="W25" s="235">
        <v>21</v>
      </c>
      <c r="X25" s="257">
        <v>2</v>
      </c>
      <c r="Y25" s="241">
        <v>17</v>
      </c>
      <c r="Z25" s="256">
        <v>6</v>
      </c>
      <c r="AA25" s="235">
        <v>17</v>
      </c>
      <c r="AB25" s="256">
        <v>0</v>
      </c>
      <c r="AC25" s="235">
        <v>18</v>
      </c>
      <c r="AD25" s="256">
        <v>2</v>
      </c>
      <c r="AE25" s="235">
        <v>17</v>
      </c>
      <c r="AF25" s="257">
        <v>2</v>
      </c>
      <c r="AG25" s="241">
        <v>23</v>
      </c>
      <c r="AH25" s="256">
        <v>0</v>
      </c>
      <c r="AI25" s="235">
        <v>21</v>
      </c>
      <c r="AJ25" s="258"/>
      <c r="AK25" s="259"/>
      <c r="AL25" s="256">
        <v>4</v>
      </c>
      <c r="AM25" s="235">
        <v>31</v>
      </c>
      <c r="AN25" s="258"/>
      <c r="AO25" s="259"/>
      <c r="AP25" s="256">
        <v>0</v>
      </c>
      <c r="AQ25" s="235">
        <v>10</v>
      </c>
      <c r="AR25" s="256">
        <v>3</v>
      </c>
      <c r="AS25" s="235">
        <v>32</v>
      </c>
      <c r="AT25" s="256">
        <v>0</v>
      </c>
      <c r="AU25" s="235">
        <v>8</v>
      </c>
      <c r="AV25" s="167"/>
      <c r="AW25" s="168"/>
      <c r="AX25" s="167"/>
      <c r="AY25" s="168"/>
      <c r="AZ25" s="258"/>
      <c r="BA25" s="259"/>
      <c r="BB25" s="167"/>
      <c r="BC25" s="168"/>
      <c r="BD25" s="167"/>
      <c r="BE25" s="168"/>
      <c r="BF25" s="167"/>
      <c r="BG25" s="168"/>
      <c r="BH25" s="167"/>
      <c r="BI25" s="238"/>
      <c r="BJ25" s="167"/>
      <c r="BK25" s="168"/>
      <c r="BL25" s="256">
        <v>2</v>
      </c>
      <c r="BM25" s="235">
        <v>42</v>
      </c>
      <c r="BN25" s="256">
        <v>39</v>
      </c>
      <c r="BO25" s="235">
        <v>28</v>
      </c>
      <c r="BP25" s="256">
        <v>0</v>
      </c>
      <c r="BQ25" s="235">
        <v>4</v>
      </c>
      <c r="BR25" s="257">
        <v>0</v>
      </c>
      <c r="BS25" s="241">
        <v>4</v>
      </c>
      <c r="BT25" s="256">
        <v>0</v>
      </c>
      <c r="BU25" s="235">
        <v>16</v>
      </c>
      <c r="BV25" s="167"/>
      <c r="BW25" s="168"/>
      <c r="BX25" s="256">
        <v>0</v>
      </c>
      <c r="BY25" s="235">
        <v>4</v>
      </c>
      <c r="BZ25" s="167"/>
      <c r="CA25" s="168"/>
    </row>
    <row r="26" spans="2:79" s="95" customFormat="1" ht="25" customHeight="1" x14ac:dyDescent="0.35">
      <c r="B26" s="198">
        <v>2019</v>
      </c>
      <c r="C26" s="199" t="s">
        <v>50</v>
      </c>
      <c r="D26" s="200">
        <v>3</v>
      </c>
      <c r="E26" s="201">
        <v>130</v>
      </c>
      <c r="F26" s="202">
        <v>6</v>
      </c>
      <c r="G26" s="172">
        <v>45</v>
      </c>
      <c r="H26" s="194"/>
      <c r="I26" s="195"/>
      <c r="J26" s="194"/>
      <c r="K26" s="195"/>
      <c r="L26" s="194"/>
      <c r="M26" s="195"/>
      <c r="N26" s="171">
        <v>1</v>
      </c>
      <c r="O26" s="172">
        <v>19</v>
      </c>
      <c r="P26" s="171">
        <v>0</v>
      </c>
      <c r="Q26" s="172">
        <v>28</v>
      </c>
      <c r="R26" s="171">
        <v>0</v>
      </c>
      <c r="S26" s="204">
        <v>14</v>
      </c>
      <c r="T26" s="171">
        <v>8</v>
      </c>
      <c r="U26" s="172">
        <v>39</v>
      </c>
      <c r="V26" s="203">
        <v>2</v>
      </c>
      <c r="W26" s="204">
        <v>26</v>
      </c>
      <c r="X26" s="260">
        <v>2</v>
      </c>
      <c r="Y26" s="245">
        <v>17</v>
      </c>
      <c r="Z26" s="203">
        <v>6</v>
      </c>
      <c r="AA26" s="204">
        <v>17</v>
      </c>
      <c r="AB26" s="203">
        <v>0</v>
      </c>
      <c r="AC26" s="204">
        <v>18</v>
      </c>
      <c r="AD26" s="203">
        <v>2</v>
      </c>
      <c r="AE26" s="204">
        <v>17</v>
      </c>
      <c r="AF26" s="260">
        <v>2</v>
      </c>
      <c r="AG26" s="245">
        <v>27</v>
      </c>
      <c r="AH26" s="203">
        <v>0</v>
      </c>
      <c r="AI26" s="204">
        <v>21</v>
      </c>
      <c r="AJ26" s="261"/>
      <c r="AK26" s="262"/>
      <c r="AL26" s="203">
        <v>5</v>
      </c>
      <c r="AM26" s="204">
        <v>31</v>
      </c>
      <c r="AN26" s="261"/>
      <c r="AO26" s="262"/>
      <c r="AP26" s="203">
        <v>0</v>
      </c>
      <c r="AQ26" s="204">
        <v>12</v>
      </c>
      <c r="AR26" s="203">
        <v>3</v>
      </c>
      <c r="AS26" s="204">
        <v>32</v>
      </c>
      <c r="AT26" s="175"/>
      <c r="AU26" s="176"/>
      <c r="AV26" s="175"/>
      <c r="AW26" s="176"/>
      <c r="AX26" s="175"/>
      <c r="AY26" s="176"/>
      <c r="AZ26" s="261"/>
      <c r="BA26" s="262"/>
      <c r="BB26" s="175"/>
      <c r="BC26" s="176"/>
      <c r="BD26" s="175"/>
      <c r="BE26" s="176"/>
      <c r="BF26" s="175"/>
      <c r="BG26" s="176"/>
      <c r="BH26" s="175"/>
      <c r="BI26" s="244"/>
      <c r="BJ26" s="175"/>
      <c r="BK26" s="176"/>
      <c r="BL26" s="203">
        <v>2</v>
      </c>
      <c r="BM26" s="204">
        <v>42</v>
      </c>
      <c r="BN26" s="203">
        <v>39</v>
      </c>
      <c r="BO26" s="204">
        <v>28</v>
      </c>
      <c r="BP26" s="203">
        <v>0</v>
      </c>
      <c r="BQ26" s="204">
        <v>4</v>
      </c>
      <c r="BR26" s="260">
        <v>0</v>
      </c>
      <c r="BS26" s="245">
        <v>4</v>
      </c>
      <c r="BT26" s="203">
        <v>0</v>
      </c>
      <c r="BU26" s="204">
        <v>16</v>
      </c>
      <c r="BV26" s="175"/>
      <c r="BW26" s="176"/>
      <c r="BX26" s="203">
        <v>0</v>
      </c>
      <c r="BY26" s="204">
        <v>4</v>
      </c>
      <c r="BZ26" s="175"/>
      <c r="CA26" s="176"/>
    </row>
    <row r="27" spans="2:79" s="95" customFormat="1" ht="25" customHeight="1" x14ac:dyDescent="0.35">
      <c r="B27" s="198">
        <v>2019</v>
      </c>
      <c r="C27" s="199" t="s">
        <v>47</v>
      </c>
      <c r="D27" s="200">
        <v>2</v>
      </c>
      <c r="E27" s="201">
        <v>126</v>
      </c>
      <c r="F27" s="202">
        <v>5</v>
      </c>
      <c r="G27" s="172">
        <v>45</v>
      </c>
      <c r="H27" s="194"/>
      <c r="I27" s="195"/>
      <c r="J27" s="194"/>
      <c r="K27" s="195"/>
      <c r="L27" s="194"/>
      <c r="M27" s="195"/>
      <c r="N27" s="171">
        <v>1</v>
      </c>
      <c r="O27" s="172">
        <v>19</v>
      </c>
      <c r="P27" s="171">
        <v>0</v>
      </c>
      <c r="Q27" s="172">
        <v>28</v>
      </c>
      <c r="R27" s="171">
        <v>0</v>
      </c>
      <c r="S27" s="204">
        <v>14</v>
      </c>
      <c r="T27" s="171">
        <v>6</v>
      </c>
      <c r="U27" s="172">
        <v>39</v>
      </c>
      <c r="V27" s="203">
        <v>2</v>
      </c>
      <c r="W27" s="204">
        <v>23</v>
      </c>
      <c r="X27" s="260">
        <v>2</v>
      </c>
      <c r="Y27" s="245">
        <v>17</v>
      </c>
      <c r="Z27" s="203">
        <v>5</v>
      </c>
      <c r="AA27" s="204">
        <v>19</v>
      </c>
      <c r="AB27" s="203">
        <v>0</v>
      </c>
      <c r="AC27" s="204">
        <v>18</v>
      </c>
      <c r="AD27" s="203">
        <v>2</v>
      </c>
      <c r="AE27" s="204">
        <v>17</v>
      </c>
      <c r="AF27" s="260">
        <v>2</v>
      </c>
      <c r="AG27" s="245">
        <v>23</v>
      </c>
      <c r="AH27" s="203">
        <v>0</v>
      </c>
      <c r="AI27" s="204">
        <v>19</v>
      </c>
      <c r="AJ27" s="261"/>
      <c r="AK27" s="262"/>
      <c r="AL27" s="203">
        <v>5</v>
      </c>
      <c r="AM27" s="204">
        <v>31</v>
      </c>
      <c r="AN27" s="261"/>
      <c r="AO27" s="262"/>
      <c r="AP27" s="203">
        <v>0</v>
      </c>
      <c r="AQ27" s="204">
        <v>12</v>
      </c>
      <c r="AR27" s="175"/>
      <c r="AS27" s="176"/>
      <c r="AT27" s="175"/>
      <c r="AU27" s="176"/>
      <c r="AV27" s="175"/>
      <c r="AW27" s="176"/>
      <c r="AX27" s="175"/>
      <c r="AY27" s="176"/>
      <c r="AZ27" s="261"/>
      <c r="BA27" s="262"/>
      <c r="BB27" s="175"/>
      <c r="BC27" s="176"/>
      <c r="BD27" s="175"/>
      <c r="BE27" s="176"/>
      <c r="BF27" s="175"/>
      <c r="BG27" s="176"/>
      <c r="BH27" s="175"/>
      <c r="BI27" s="244"/>
      <c r="BJ27" s="175"/>
      <c r="BK27" s="176"/>
      <c r="BL27" s="203">
        <v>2</v>
      </c>
      <c r="BM27" s="204">
        <v>42</v>
      </c>
      <c r="BN27" s="203">
        <v>39</v>
      </c>
      <c r="BO27" s="204">
        <v>28</v>
      </c>
      <c r="BP27" s="203">
        <v>0</v>
      </c>
      <c r="BQ27" s="204">
        <v>4</v>
      </c>
      <c r="BR27" s="260">
        <v>0</v>
      </c>
      <c r="BS27" s="245">
        <v>4</v>
      </c>
      <c r="BT27" s="203">
        <v>0</v>
      </c>
      <c r="BU27" s="204">
        <v>16</v>
      </c>
      <c r="BV27" s="175"/>
      <c r="BW27" s="176"/>
      <c r="BX27" s="203">
        <v>0</v>
      </c>
      <c r="BY27" s="204">
        <v>4</v>
      </c>
      <c r="BZ27" s="175"/>
      <c r="CA27" s="176"/>
    </row>
    <row r="28" spans="2:79" s="95" customFormat="1" ht="25" customHeight="1" thickBot="1" x14ac:dyDescent="0.4">
      <c r="B28" s="248">
        <v>2019</v>
      </c>
      <c r="C28" s="249" t="s">
        <v>48</v>
      </c>
      <c r="D28" s="214">
        <v>1</v>
      </c>
      <c r="E28" s="215">
        <v>124</v>
      </c>
      <c r="F28" s="216">
        <v>5</v>
      </c>
      <c r="G28" s="217">
        <v>45</v>
      </c>
      <c r="H28" s="183"/>
      <c r="I28" s="184"/>
      <c r="J28" s="183"/>
      <c r="K28" s="184"/>
      <c r="L28" s="183"/>
      <c r="M28" s="184"/>
      <c r="N28" s="220">
        <v>1</v>
      </c>
      <c r="O28" s="217">
        <v>19</v>
      </c>
      <c r="P28" s="220">
        <v>0</v>
      </c>
      <c r="Q28" s="217">
        <v>35</v>
      </c>
      <c r="R28" s="220">
        <v>0</v>
      </c>
      <c r="S28" s="219">
        <v>14</v>
      </c>
      <c r="T28" s="220">
        <v>8</v>
      </c>
      <c r="U28" s="217">
        <v>40</v>
      </c>
      <c r="V28" s="218">
        <v>3</v>
      </c>
      <c r="W28" s="219">
        <v>28</v>
      </c>
      <c r="X28" s="263">
        <v>2</v>
      </c>
      <c r="Y28" s="255">
        <v>17</v>
      </c>
      <c r="Z28" s="218">
        <v>5</v>
      </c>
      <c r="AA28" s="219">
        <v>19</v>
      </c>
      <c r="AB28" s="218">
        <v>0</v>
      </c>
      <c r="AC28" s="219">
        <v>17</v>
      </c>
      <c r="AD28" s="218">
        <v>2</v>
      </c>
      <c r="AE28" s="219">
        <v>16</v>
      </c>
      <c r="AF28" s="263">
        <v>0</v>
      </c>
      <c r="AG28" s="255">
        <v>27</v>
      </c>
      <c r="AH28" s="218">
        <v>0</v>
      </c>
      <c r="AI28" s="219">
        <v>19</v>
      </c>
      <c r="AJ28" s="264"/>
      <c r="AK28" s="265"/>
      <c r="AL28" s="218">
        <v>4</v>
      </c>
      <c r="AM28" s="219">
        <v>27</v>
      </c>
      <c r="AN28" s="264"/>
      <c r="AO28" s="265"/>
      <c r="AP28" s="158"/>
      <c r="AQ28" s="159"/>
      <c r="AR28" s="158"/>
      <c r="AS28" s="159"/>
      <c r="AT28" s="158"/>
      <c r="AU28" s="159"/>
      <c r="AV28" s="158"/>
      <c r="AW28" s="159"/>
      <c r="AX28" s="158"/>
      <c r="AY28" s="159"/>
      <c r="AZ28" s="264"/>
      <c r="BA28" s="265"/>
      <c r="BB28" s="158"/>
      <c r="BC28" s="159"/>
      <c r="BD28" s="158"/>
      <c r="BE28" s="159"/>
      <c r="BF28" s="158"/>
      <c r="BG28" s="159"/>
      <c r="BH28" s="158"/>
      <c r="BI28" s="254"/>
      <c r="BJ28" s="158"/>
      <c r="BK28" s="159"/>
      <c r="BL28" s="218">
        <v>2</v>
      </c>
      <c r="BM28" s="219">
        <v>42</v>
      </c>
      <c r="BN28" s="218">
        <v>39</v>
      </c>
      <c r="BO28" s="219">
        <v>28</v>
      </c>
      <c r="BP28" s="218">
        <v>0</v>
      </c>
      <c r="BQ28" s="219">
        <v>5</v>
      </c>
      <c r="BR28" s="263">
        <v>0</v>
      </c>
      <c r="BS28" s="255">
        <v>4</v>
      </c>
      <c r="BT28" s="218">
        <v>0</v>
      </c>
      <c r="BU28" s="219">
        <v>16</v>
      </c>
      <c r="BV28" s="158"/>
      <c r="BW28" s="159"/>
      <c r="BX28" s="158"/>
      <c r="BY28" s="159"/>
      <c r="BZ28" s="158"/>
      <c r="CA28" s="159"/>
    </row>
    <row r="29" spans="2:79" s="95" customFormat="1" ht="25" customHeight="1" thickTop="1" x14ac:dyDescent="0.35">
      <c r="B29" s="212">
        <v>2018</v>
      </c>
      <c r="C29" s="213" t="s">
        <v>49</v>
      </c>
      <c r="D29" s="230">
        <v>2</v>
      </c>
      <c r="E29" s="231">
        <v>121</v>
      </c>
      <c r="F29" s="232">
        <v>5</v>
      </c>
      <c r="G29" s="164">
        <v>45</v>
      </c>
      <c r="H29" s="189"/>
      <c r="I29" s="190"/>
      <c r="J29" s="189"/>
      <c r="K29" s="190"/>
      <c r="L29" s="189"/>
      <c r="M29" s="190"/>
      <c r="N29" s="163">
        <v>1</v>
      </c>
      <c r="O29" s="164">
        <v>19</v>
      </c>
      <c r="P29" s="163">
        <v>0</v>
      </c>
      <c r="Q29" s="164">
        <v>35</v>
      </c>
      <c r="R29" s="163">
        <v>0</v>
      </c>
      <c r="S29" s="235">
        <v>14</v>
      </c>
      <c r="T29" s="163">
        <v>8</v>
      </c>
      <c r="U29" s="164">
        <v>40</v>
      </c>
      <c r="V29" s="256">
        <v>3</v>
      </c>
      <c r="W29" s="235">
        <v>28</v>
      </c>
      <c r="X29" s="257">
        <v>2</v>
      </c>
      <c r="Y29" s="241">
        <v>17</v>
      </c>
      <c r="Z29" s="256">
        <v>5</v>
      </c>
      <c r="AA29" s="235">
        <v>17</v>
      </c>
      <c r="AB29" s="256">
        <v>0</v>
      </c>
      <c r="AC29" s="235">
        <v>17</v>
      </c>
      <c r="AD29" s="256">
        <v>2</v>
      </c>
      <c r="AE29" s="235">
        <v>18</v>
      </c>
      <c r="AF29" s="257">
        <v>3</v>
      </c>
      <c r="AG29" s="241">
        <v>26</v>
      </c>
      <c r="AH29" s="256">
        <v>0</v>
      </c>
      <c r="AI29" s="235">
        <v>18</v>
      </c>
      <c r="AJ29" s="258"/>
      <c r="AK29" s="259"/>
      <c r="AL29" s="167"/>
      <c r="AM29" s="168"/>
      <c r="AN29" s="258"/>
      <c r="AO29" s="259"/>
      <c r="AP29" s="167"/>
      <c r="AQ29" s="168"/>
      <c r="AR29" s="167"/>
      <c r="AS29" s="168"/>
      <c r="AT29" s="167"/>
      <c r="AU29" s="168"/>
      <c r="AV29" s="167"/>
      <c r="AW29" s="168"/>
      <c r="AX29" s="167"/>
      <c r="AY29" s="168"/>
      <c r="AZ29" s="258"/>
      <c r="BA29" s="259"/>
      <c r="BB29" s="167"/>
      <c r="BC29" s="168"/>
      <c r="BD29" s="167"/>
      <c r="BE29" s="168"/>
      <c r="BF29" s="167"/>
      <c r="BG29" s="168"/>
      <c r="BH29" s="167"/>
      <c r="BI29" s="238"/>
      <c r="BJ29" s="167"/>
      <c r="BK29" s="168"/>
      <c r="BL29" s="256">
        <v>2</v>
      </c>
      <c r="BM29" s="235">
        <v>42</v>
      </c>
      <c r="BN29" s="256">
        <v>39</v>
      </c>
      <c r="BO29" s="235">
        <v>28</v>
      </c>
      <c r="BP29" s="256">
        <v>0</v>
      </c>
      <c r="BQ29" s="235">
        <v>5</v>
      </c>
      <c r="BR29" s="257">
        <v>0</v>
      </c>
      <c r="BS29" s="241">
        <v>4</v>
      </c>
      <c r="BT29" s="167"/>
      <c r="BU29" s="168"/>
      <c r="BV29" s="167"/>
      <c r="BW29" s="168"/>
      <c r="BX29" s="167"/>
      <c r="BY29" s="168"/>
      <c r="BZ29" s="167"/>
      <c r="CA29" s="168"/>
    </row>
    <row r="30" spans="2:79" s="95" customFormat="1" ht="25" customHeight="1" x14ac:dyDescent="0.35">
      <c r="B30" s="198">
        <v>2018</v>
      </c>
      <c r="C30" s="199" t="s">
        <v>50</v>
      </c>
      <c r="D30" s="200">
        <v>3</v>
      </c>
      <c r="E30" s="201">
        <v>121</v>
      </c>
      <c r="F30" s="202">
        <v>5</v>
      </c>
      <c r="G30" s="172">
        <v>45</v>
      </c>
      <c r="H30" s="194"/>
      <c r="I30" s="195"/>
      <c r="J30" s="194"/>
      <c r="K30" s="195"/>
      <c r="L30" s="194"/>
      <c r="M30" s="195"/>
      <c r="N30" s="171">
        <v>0</v>
      </c>
      <c r="O30" s="172">
        <v>0</v>
      </c>
      <c r="P30" s="171">
        <v>0</v>
      </c>
      <c r="Q30" s="172">
        <v>35</v>
      </c>
      <c r="R30" s="171">
        <v>0</v>
      </c>
      <c r="S30" s="204">
        <v>14</v>
      </c>
      <c r="T30" s="171">
        <v>8</v>
      </c>
      <c r="U30" s="172">
        <v>40</v>
      </c>
      <c r="V30" s="203">
        <v>3</v>
      </c>
      <c r="W30" s="204">
        <v>28</v>
      </c>
      <c r="X30" s="260">
        <v>2</v>
      </c>
      <c r="Y30" s="245">
        <v>17</v>
      </c>
      <c r="Z30" s="203">
        <v>5</v>
      </c>
      <c r="AA30" s="204">
        <v>17</v>
      </c>
      <c r="AB30" s="203">
        <v>0</v>
      </c>
      <c r="AC30" s="204">
        <v>17</v>
      </c>
      <c r="AD30" s="203">
        <v>4</v>
      </c>
      <c r="AE30" s="204">
        <v>18</v>
      </c>
      <c r="AF30" s="260">
        <v>3</v>
      </c>
      <c r="AG30" s="245">
        <v>26</v>
      </c>
      <c r="AH30" s="175"/>
      <c r="AI30" s="176"/>
      <c r="AJ30" s="261"/>
      <c r="AK30" s="262"/>
      <c r="AL30" s="175"/>
      <c r="AM30" s="176"/>
      <c r="AN30" s="261"/>
      <c r="AO30" s="262"/>
      <c r="AP30" s="175"/>
      <c r="AQ30" s="176"/>
      <c r="AR30" s="175"/>
      <c r="AS30" s="176"/>
      <c r="AT30" s="175"/>
      <c r="AU30" s="176"/>
      <c r="AV30" s="175"/>
      <c r="AW30" s="176"/>
      <c r="AX30" s="175"/>
      <c r="AY30" s="176"/>
      <c r="AZ30" s="261"/>
      <c r="BA30" s="262"/>
      <c r="BB30" s="175"/>
      <c r="BC30" s="176"/>
      <c r="BD30" s="175"/>
      <c r="BE30" s="176"/>
      <c r="BF30" s="175"/>
      <c r="BG30" s="176"/>
      <c r="BH30" s="175"/>
      <c r="BI30" s="244"/>
      <c r="BJ30" s="175"/>
      <c r="BK30" s="176"/>
      <c r="BL30" s="203">
        <v>2</v>
      </c>
      <c r="BM30" s="204">
        <v>42</v>
      </c>
      <c r="BN30" s="203">
        <v>39</v>
      </c>
      <c r="BO30" s="204">
        <v>28</v>
      </c>
      <c r="BP30" s="203">
        <v>0</v>
      </c>
      <c r="BQ30" s="204">
        <v>5</v>
      </c>
      <c r="BR30" s="260">
        <v>0</v>
      </c>
      <c r="BS30" s="245">
        <v>0</v>
      </c>
      <c r="BT30" s="175"/>
      <c r="BU30" s="176"/>
      <c r="BV30" s="175"/>
      <c r="BW30" s="176"/>
      <c r="BX30" s="175"/>
      <c r="BY30" s="176"/>
      <c r="BZ30" s="175"/>
      <c r="CA30" s="176"/>
    </row>
    <row r="31" spans="2:79" s="95" customFormat="1" ht="25" customHeight="1" x14ac:dyDescent="0.35">
      <c r="B31" s="198">
        <v>2018</v>
      </c>
      <c r="C31" s="199" t="s">
        <v>47</v>
      </c>
      <c r="D31" s="200">
        <v>4</v>
      </c>
      <c r="E31" s="201">
        <v>124</v>
      </c>
      <c r="F31" s="202">
        <v>5</v>
      </c>
      <c r="G31" s="172">
        <v>45</v>
      </c>
      <c r="H31" s="194"/>
      <c r="I31" s="195"/>
      <c r="J31" s="194"/>
      <c r="K31" s="195"/>
      <c r="L31" s="194"/>
      <c r="M31" s="195"/>
      <c r="N31" s="171">
        <v>0</v>
      </c>
      <c r="O31" s="172">
        <v>0</v>
      </c>
      <c r="P31" s="171">
        <v>0</v>
      </c>
      <c r="Q31" s="172">
        <v>35</v>
      </c>
      <c r="R31" s="171">
        <v>0</v>
      </c>
      <c r="S31" s="204">
        <v>14</v>
      </c>
      <c r="T31" s="171">
        <v>8</v>
      </c>
      <c r="U31" s="172">
        <v>40</v>
      </c>
      <c r="V31" s="203">
        <v>3</v>
      </c>
      <c r="W31" s="204">
        <v>28</v>
      </c>
      <c r="X31" s="260">
        <v>2</v>
      </c>
      <c r="Y31" s="245">
        <v>17</v>
      </c>
      <c r="Z31" s="203">
        <v>5</v>
      </c>
      <c r="AA31" s="204">
        <v>17</v>
      </c>
      <c r="AB31" s="203">
        <v>0</v>
      </c>
      <c r="AC31" s="204">
        <v>16</v>
      </c>
      <c r="AD31" s="203">
        <v>5</v>
      </c>
      <c r="AE31" s="204">
        <v>19</v>
      </c>
      <c r="AF31" s="260">
        <v>3</v>
      </c>
      <c r="AG31" s="245">
        <v>26</v>
      </c>
      <c r="AH31" s="175"/>
      <c r="AI31" s="176"/>
      <c r="AJ31" s="261"/>
      <c r="AK31" s="262"/>
      <c r="AL31" s="175"/>
      <c r="AM31" s="176"/>
      <c r="AN31" s="261"/>
      <c r="AO31" s="262"/>
      <c r="AP31" s="175"/>
      <c r="AQ31" s="176"/>
      <c r="AR31" s="175"/>
      <c r="AS31" s="176"/>
      <c r="AT31" s="175"/>
      <c r="AU31" s="176"/>
      <c r="AV31" s="175"/>
      <c r="AW31" s="176"/>
      <c r="AX31" s="175"/>
      <c r="AY31" s="176"/>
      <c r="AZ31" s="261"/>
      <c r="BA31" s="262"/>
      <c r="BB31" s="175"/>
      <c r="BC31" s="176"/>
      <c r="BD31" s="175"/>
      <c r="BE31" s="176"/>
      <c r="BF31" s="175"/>
      <c r="BG31" s="176"/>
      <c r="BH31" s="175"/>
      <c r="BI31" s="244"/>
      <c r="BJ31" s="175"/>
      <c r="BK31" s="176"/>
      <c r="BL31" s="203">
        <v>3</v>
      </c>
      <c r="BM31" s="204">
        <v>37</v>
      </c>
      <c r="BN31" s="203">
        <v>39</v>
      </c>
      <c r="BO31" s="204">
        <v>28</v>
      </c>
      <c r="BP31" s="203">
        <v>0</v>
      </c>
      <c r="BQ31" s="204">
        <v>5</v>
      </c>
      <c r="BR31" s="260">
        <v>0</v>
      </c>
      <c r="BS31" s="245">
        <v>0</v>
      </c>
      <c r="BT31" s="175"/>
      <c r="BU31" s="176"/>
      <c r="BV31" s="175"/>
      <c r="BW31" s="176"/>
      <c r="BX31" s="175"/>
      <c r="BY31" s="176"/>
      <c r="BZ31" s="175"/>
      <c r="CA31" s="176"/>
    </row>
    <row r="32" spans="2:79" s="95" customFormat="1" ht="25" customHeight="1" thickBot="1" x14ac:dyDescent="0.4">
      <c r="B32" s="266">
        <v>2018</v>
      </c>
      <c r="C32" s="267" t="s">
        <v>48</v>
      </c>
      <c r="D32" s="214">
        <v>2</v>
      </c>
      <c r="E32" s="215">
        <v>119</v>
      </c>
      <c r="F32" s="216">
        <v>5</v>
      </c>
      <c r="G32" s="217">
        <v>45</v>
      </c>
      <c r="H32" s="183"/>
      <c r="I32" s="184"/>
      <c r="J32" s="183"/>
      <c r="K32" s="184"/>
      <c r="L32" s="183"/>
      <c r="M32" s="184"/>
      <c r="N32" s="220">
        <v>1</v>
      </c>
      <c r="O32" s="217">
        <v>23</v>
      </c>
      <c r="P32" s="220">
        <v>0</v>
      </c>
      <c r="Q32" s="217">
        <v>47</v>
      </c>
      <c r="R32" s="220">
        <v>0</v>
      </c>
      <c r="S32" s="219">
        <v>15</v>
      </c>
      <c r="T32" s="220">
        <v>8</v>
      </c>
      <c r="U32" s="217">
        <v>40</v>
      </c>
      <c r="V32" s="218">
        <v>3</v>
      </c>
      <c r="W32" s="219">
        <v>28</v>
      </c>
      <c r="X32" s="263">
        <v>2</v>
      </c>
      <c r="Y32" s="255">
        <v>17</v>
      </c>
      <c r="Z32" s="218">
        <v>5</v>
      </c>
      <c r="AA32" s="219">
        <v>16</v>
      </c>
      <c r="AB32" s="218">
        <v>0</v>
      </c>
      <c r="AC32" s="219">
        <v>16</v>
      </c>
      <c r="AD32" s="218">
        <v>4</v>
      </c>
      <c r="AE32" s="219">
        <v>18</v>
      </c>
      <c r="AF32" s="263">
        <v>3</v>
      </c>
      <c r="AG32" s="255">
        <v>26</v>
      </c>
      <c r="AH32" s="158"/>
      <c r="AI32" s="159"/>
      <c r="AJ32" s="264"/>
      <c r="AK32" s="265"/>
      <c r="AL32" s="158"/>
      <c r="AM32" s="159"/>
      <c r="AN32" s="264"/>
      <c r="AO32" s="265"/>
      <c r="AP32" s="158"/>
      <c r="AQ32" s="159"/>
      <c r="AR32" s="158"/>
      <c r="AS32" s="159"/>
      <c r="AT32" s="158"/>
      <c r="AU32" s="159"/>
      <c r="AV32" s="158"/>
      <c r="AW32" s="159"/>
      <c r="AX32" s="158"/>
      <c r="AY32" s="159"/>
      <c r="AZ32" s="264"/>
      <c r="BA32" s="265"/>
      <c r="BB32" s="158"/>
      <c r="BC32" s="159"/>
      <c r="BD32" s="158"/>
      <c r="BE32" s="159"/>
      <c r="BF32" s="158"/>
      <c r="BG32" s="159"/>
      <c r="BH32" s="158"/>
      <c r="BI32" s="254"/>
      <c r="BJ32" s="158"/>
      <c r="BK32" s="159"/>
      <c r="BL32" s="218">
        <v>3</v>
      </c>
      <c r="BM32" s="219">
        <v>37</v>
      </c>
      <c r="BN32" s="218">
        <v>39</v>
      </c>
      <c r="BO32" s="219">
        <v>28</v>
      </c>
      <c r="BP32" s="218">
        <v>0</v>
      </c>
      <c r="BQ32" s="219">
        <v>5</v>
      </c>
      <c r="BR32" s="263">
        <v>0</v>
      </c>
      <c r="BS32" s="255">
        <v>4</v>
      </c>
      <c r="BT32" s="158"/>
      <c r="BU32" s="159"/>
      <c r="BV32" s="158"/>
      <c r="BW32" s="159"/>
      <c r="BX32" s="158"/>
      <c r="BY32" s="159"/>
      <c r="BZ32" s="158"/>
      <c r="CA32" s="159"/>
    </row>
    <row r="33" spans="2:79" s="95" customFormat="1" ht="25" customHeight="1" thickTop="1" x14ac:dyDescent="0.35">
      <c r="B33" s="228">
        <v>2017</v>
      </c>
      <c r="C33" s="229" t="s">
        <v>49</v>
      </c>
      <c r="D33" s="230">
        <v>2</v>
      </c>
      <c r="E33" s="231">
        <v>119</v>
      </c>
      <c r="F33" s="232">
        <v>5</v>
      </c>
      <c r="G33" s="164">
        <v>45</v>
      </c>
      <c r="H33" s="189"/>
      <c r="I33" s="190"/>
      <c r="J33" s="189"/>
      <c r="K33" s="190"/>
      <c r="L33" s="189"/>
      <c r="M33" s="190"/>
      <c r="N33" s="163">
        <v>1</v>
      </c>
      <c r="O33" s="164">
        <v>23</v>
      </c>
      <c r="P33" s="163">
        <v>2</v>
      </c>
      <c r="Q33" s="164">
        <v>47</v>
      </c>
      <c r="R33" s="163">
        <v>0</v>
      </c>
      <c r="S33" s="235">
        <v>16</v>
      </c>
      <c r="T33" s="163">
        <v>8</v>
      </c>
      <c r="U33" s="164">
        <v>39</v>
      </c>
      <c r="V33" s="256">
        <v>3</v>
      </c>
      <c r="W33" s="235">
        <v>28</v>
      </c>
      <c r="X33" s="257">
        <v>2</v>
      </c>
      <c r="Y33" s="241">
        <v>16</v>
      </c>
      <c r="Z33" s="256">
        <v>5</v>
      </c>
      <c r="AA33" s="235">
        <v>17</v>
      </c>
      <c r="AB33" s="256">
        <v>0</v>
      </c>
      <c r="AC33" s="235">
        <v>17</v>
      </c>
      <c r="AD33" s="167"/>
      <c r="AE33" s="168"/>
      <c r="AF33" s="258"/>
      <c r="AG33" s="259"/>
      <c r="AH33" s="167"/>
      <c r="AI33" s="168"/>
      <c r="AJ33" s="258"/>
      <c r="AK33" s="259"/>
      <c r="AL33" s="167"/>
      <c r="AM33" s="168"/>
      <c r="AN33" s="258"/>
      <c r="AO33" s="259"/>
      <c r="AP33" s="167"/>
      <c r="AQ33" s="168"/>
      <c r="AR33" s="167"/>
      <c r="AS33" s="168"/>
      <c r="AT33" s="167"/>
      <c r="AU33" s="168"/>
      <c r="AV33" s="167"/>
      <c r="AW33" s="168"/>
      <c r="AX33" s="167"/>
      <c r="AY33" s="168"/>
      <c r="AZ33" s="258"/>
      <c r="BA33" s="259"/>
      <c r="BB33" s="167"/>
      <c r="BC33" s="168"/>
      <c r="BD33" s="167"/>
      <c r="BE33" s="168"/>
      <c r="BF33" s="167"/>
      <c r="BG33" s="168"/>
      <c r="BH33" s="167"/>
      <c r="BI33" s="238"/>
      <c r="BJ33" s="167"/>
      <c r="BK33" s="168"/>
      <c r="BL33" s="256">
        <v>3</v>
      </c>
      <c r="BM33" s="235">
        <v>37</v>
      </c>
      <c r="BN33" s="256">
        <v>39</v>
      </c>
      <c r="BO33" s="235">
        <v>27</v>
      </c>
      <c r="BP33" s="167"/>
      <c r="BQ33" s="168"/>
      <c r="BR33" s="257">
        <v>0</v>
      </c>
      <c r="BS33" s="241">
        <v>4</v>
      </c>
      <c r="BT33" s="167"/>
      <c r="BU33" s="168"/>
      <c r="BV33" s="167"/>
      <c r="BW33" s="168"/>
      <c r="BX33" s="167"/>
      <c r="BY33" s="168"/>
      <c r="BZ33" s="167"/>
      <c r="CA33" s="168"/>
    </row>
    <row r="34" spans="2:79" s="95" customFormat="1" ht="25" customHeight="1" x14ac:dyDescent="0.35">
      <c r="B34" s="198">
        <v>2017</v>
      </c>
      <c r="C34" s="199" t="s">
        <v>50</v>
      </c>
      <c r="D34" s="200">
        <v>2</v>
      </c>
      <c r="E34" s="201">
        <v>117</v>
      </c>
      <c r="F34" s="202">
        <v>5</v>
      </c>
      <c r="G34" s="172">
        <v>45</v>
      </c>
      <c r="H34" s="194"/>
      <c r="I34" s="195"/>
      <c r="J34" s="194"/>
      <c r="K34" s="195"/>
      <c r="L34" s="194"/>
      <c r="M34" s="195"/>
      <c r="N34" s="171">
        <v>1</v>
      </c>
      <c r="O34" s="172">
        <v>23</v>
      </c>
      <c r="P34" s="171">
        <v>2</v>
      </c>
      <c r="Q34" s="172">
        <v>47</v>
      </c>
      <c r="R34" s="171">
        <v>0</v>
      </c>
      <c r="S34" s="204">
        <v>16</v>
      </c>
      <c r="T34" s="171">
        <v>8</v>
      </c>
      <c r="U34" s="172">
        <v>39</v>
      </c>
      <c r="V34" s="203">
        <v>3</v>
      </c>
      <c r="W34" s="204">
        <v>28</v>
      </c>
      <c r="X34" s="260">
        <v>3</v>
      </c>
      <c r="Y34" s="245">
        <v>18</v>
      </c>
      <c r="Z34" s="203">
        <v>5</v>
      </c>
      <c r="AA34" s="204">
        <v>17</v>
      </c>
      <c r="AB34" s="203">
        <v>0</v>
      </c>
      <c r="AC34" s="204">
        <v>15</v>
      </c>
      <c r="AD34" s="175"/>
      <c r="AE34" s="176"/>
      <c r="AF34" s="261"/>
      <c r="AG34" s="262"/>
      <c r="AH34" s="175"/>
      <c r="AI34" s="176"/>
      <c r="AJ34" s="261"/>
      <c r="AK34" s="262"/>
      <c r="AL34" s="175"/>
      <c r="AM34" s="176"/>
      <c r="AN34" s="261"/>
      <c r="AO34" s="262"/>
      <c r="AP34" s="175"/>
      <c r="AQ34" s="176"/>
      <c r="AR34" s="175"/>
      <c r="AS34" s="176"/>
      <c r="AT34" s="175"/>
      <c r="AU34" s="176"/>
      <c r="AV34" s="175"/>
      <c r="AW34" s="176"/>
      <c r="AX34" s="175"/>
      <c r="AY34" s="176"/>
      <c r="AZ34" s="261"/>
      <c r="BA34" s="262"/>
      <c r="BB34" s="175"/>
      <c r="BC34" s="176"/>
      <c r="BD34" s="175"/>
      <c r="BE34" s="176"/>
      <c r="BF34" s="175"/>
      <c r="BG34" s="176"/>
      <c r="BH34" s="175"/>
      <c r="BI34" s="244"/>
      <c r="BJ34" s="175"/>
      <c r="BK34" s="176"/>
      <c r="BL34" s="203">
        <v>3</v>
      </c>
      <c r="BM34" s="204">
        <v>37</v>
      </c>
      <c r="BN34" s="203">
        <v>39</v>
      </c>
      <c r="BO34" s="204">
        <v>27</v>
      </c>
      <c r="BP34" s="175"/>
      <c r="BQ34" s="176"/>
      <c r="BR34" s="261"/>
      <c r="BS34" s="262"/>
      <c r="BT34" s="175"/>
      <c r="BU34" s="176"/>
      <c r="BV34" s="175"/>
      <c r="BW34" s="176"/>
      <c r="BX34" s="175"/>
      <c r="BY34" s="176"/>
      <c r="BZ34" s="175"/>
      <c r="CA34" s="176"/>
    </row>
    <row r="35" spans="2:79" s="95" customFormat="1" ht="25" customHeight="1" x14ac:dyDescent="0.35">
      <c r="B35" s="198">
        <v>2017</v>
      </c>
      <c r="C35" s="199" t="s">
        <v>47</v>
      </c>
      <c r="D35" s="200">
        <v>2</v>
      </c>
      <c r="E35" s="201">
        <v>108</v>
      </c>
      <c r="F35" s="202">
        <v>5</v>
      </c>
      <c r="G35" s="172">
        <v>45</v>
      </c>
      <c r="H35" s="194"/>
      <c r="I35" s="195"/>
      <c r="J35" s="194"/>
      <c r="K35" s="195"/>
      <c r="L35" s="194"/>
      <c r="M35" s="195"/>
      <c r="N35" s="171">
        <v>1</v>
      </c>
      <c r="O35" s="172">
        <v>23</v>
      </c>
      <c r="P35" s="171">
        <v>2</v>
      </c>
      <c r="Q35" s="172">
        <v>47</v>
      </c>
      <c r="R35" s="171">
        <v>0</v>
      </c>
      <c r="S35" s="204">
        <v>16</v>
      </c>
      <c r="T35" s="171">
        <v>8</v>
      </c>
      <c r="U35" s="172">
        <v>39</v>
      </c>
      <c r="V35" s="203">
        <v>3</v>
      </c>
      <c r="W35" s="204">
        <v>28</v>
      </c>
      <c r="X35" s="260">
        <v>4</v>
      </c>
      <c r="Y35" s="245">
        <v>18</v>
      </c>
      <c r="Z35" s="203">
        <v>5</v>
      </c>
      <c r="AA35" s="204">
        <v>19</v>
      </c>
      <c r="AB35" s="203">
        <v>0</v>
      </c>
      <c r="AC35" s="204">
        <v>15</v>
      </c>
      <c r="AD35" s="175"/>
      <c r="AE35" s="176"/>
      <c r="AF35" s="261"/>
      <c r="AG35" s="262"/>
      <c r="AH35" s="175"/>
      <c r="AI35" s="176"/>
      <c r="AJ35" s="261"/>
      <c r="AK35" s="262"/>
      <c r="AL35" s="175"/>
      <c r="AM35" s="176"/>
      <c r="AN35" s="261"/>
      <c r="AO35" s="262"/>
      <c r="AP35" s="175"/>
      <c r="AQ35" s="176"/>
      <c r="AR35" s="175"/>
      <c r="AS35" s="176"/>
      <c r="AT35" s="175"/>
      <c r="AU35" s="176"/>
      <c r="AV35" s="175"/>
      <c r="AW35" s="176"/>
      <c r="AX35" s="175"/>
      <c r="AY35" s="176"/>
      <c r="AZ35" s="261"/>
      <c r="BA35" s="262"/>
      <c r="BB35" s="175"/>
      <c r="BC35" s="176"/>
      <c r="BD35" s="175"/>
      <c r="BE35" s="176"/>
      <c r="BF35" s="175"/>
      <c r="BG35" s="176"/>
      <c r="BH35" s="175"/>
      <c r="BI35" s="244"/>
      <c r="BJ35" s="175"/>
      <c r="BK35" s="176"/>
      <c r="BL35" s="203">
        <v>3</v>
      </c>
      <c r="BM35" s="204">
        <v>37</v>
      </c>
      <c r="BN35" s="203">
        <v>39</v>
      </c>
      <c r="BO35" s="204">
        <v>26</v>
      </c>
      <c r="BP35" s="175"/>
      <c r="BQ35" s="176"/>
      <c r="BR35" s="261"/>
      <c r="BS35" s="262"/>
      <c r="BT35" s="175"/>
      <c r="BU35" s="176"/>
      <c r="BV35" s="175"/>
      <c r="BW35" s="176"/>
      <c r="BX35" s="175"/>
      <c r="BY35" s="176"/>
      <c r="BZ35" s="175"/>
      <c r="CA35" s="176"/>
    </row>
    <row r="36" spans="2:79" s="95" customFormat="1" ht="25" customHeight="1" thickBot="1" x14ac:dyDescent="0.4">
      <c r="B36" s="248">
        <v>2017</v>
      </c>
      <c r="C36" s="249" t="s">
        <v>48</v>
      </c>
      <c r="D36" s="214">
        <v>1</v>
      </c>
      <c r="E36" s="215">
        <v>105</v>
      </c>
      <c r="F36" s="216">
        <v>5</v>
      </c>
      <c r="G36" s="217">
        <v>45</v>
      </c>
      <c r="H36" s="183"/>
      <c r="I36" s="184"/>
      <c r="J36" s="183"/>
      <c r="K36" s="184"/>
      <c r="L36" s="183"/>
      <c r="M36" s="184"/>
      <c r="N36" s="220">
        <v>1</v>
      </c>
      <c r="O36" s="217">
        <v>23</v>
      </c>
      <c r="P36" s="220">
        <v>2</v>
      </c>
      <c r="Q36" s="217">
        <v>47</v>
      </c>
      <c r="R36" s="220">
        <v>0</v>
      </c>
      <c r="S36" s="219">
        <v>16</v>
      </c>
      <c r="T36" s="220">
        <v>8</v>
      </c>
      <c r="U36" s="217">
        <v>39</v>
      </c>
      <c r="V36" s="218">
        <v>3</v>
      </c>
      <c r="W36" s="219">
        <v>25</v>
      </c>
      <c r="X36" s="263">
        <v>4</v>
      </c>
      <c r="Y36" s="255">
        <v>18</v>
      </c>
      <c r="Z36" s="158"/>
      <c r="AA36" s="159"/>
      <c r="AB36" s="158"/>
      <c r="AC36" s="159"/>
      <c r="AD36" s="158"/>
      <c r="AE36" s="159"/>
      <c r="AF36" s="264"/>
      <c r="AG36" s="265"/>
      <c r="AH36" s="158"/>
      <c r="AI36" s="159"/>
      <c r="AJ36" s="264"/>
      <c r="AK36" s="265"/>
      <c r="AL36" s="158"/>
      <c r="AM36" s="159"/>
      <c r="AN36" s="264"/>
      <c r="AO36" s="265"/>
      <c r="AP36" s="158"/>
      <c r="AQ36" s="159"/>
      <c r="AR36" s="158"/>
      <c r="AS36" s="159"/>
      <c r="AT36" s="158"/>
      <c r="AU36" s="159"/>
      <c r="AV36" s="158"/>
      <c r="AW36" s="159"/>
      <c r="AX36" s="158"/>
      <c r="AY36" s="159"/>
      <c r="AZ36" s="264"/>
      <c r="BA36" s="265"/>
      <c r="BB36" s="158"/>
      <c r="BC36" s="159"/>
      <c r="BD36" s="158"/>
      <c r="BE36" s="159"/>
      <c r="BF36" s="158"/>
      <c r="BG36" s="159"/>
      <c r="BH36" s="158"/>
      <c r="BI36" s="254"/>
      <c r="BJ36" s="158"/>
      <c r="BK36" s="159"/>
      <c r="BL36" s="218">
        <v>3</v>
      </c>
      <c r="BM36" s="219">
        <v>39</v>
      </c>
      <c r="BN36" s="218">
        <v>4</v>
      </c>
      <c r="BO36" s="219">
        <v>18</v>
      </c>
      <c r="BP36" s="158"/>
      <c r="BQ36" s="159"/>
      <c r="BR36" s="264"/>
      <c r="BS36" s="265"/>
      <c r="BT36" s="158"/>
      <c r="BU36" s="159"/>
      <c r="BV36" s="158"/>
      <c r="BW36" s="159"/>
      <c r="BX36" s="158"/>
      <c r="BY36" s="159"/>
      <c r="BZ36" s="158"/>
      <c r="CA36" s="159"/>
    </row>
    <row r="37" spans="2:79" s="95" customFormat="1" ht="25" customHeight="1" thickTop="1" x14ac:dyDescent="0.35">
      <c r="B37" s="212">
        <v>2016</v>
      </c>
      <c r="C37" s="213" t="s">
        <v>49</v>
      </c>
      <c r="D37" s="230">
        <v>1</v>
      </c>
      <c r="E37" s="231">
        <v>113</v>
      </c>
      <c r="F37" s="232">
        <v>4</v>
      </c>
      <c r="G37" s="164">
        <v>45</v>
      </c>
      <c r="H37" s="189"/>
      <c r="I37" s="190"/>
      <c r="J37" s="189"/>
      <c r="K37" s="190"/>
      <c r="L37" s="189"/>
      <c r="M37" s="190"/>
      <c r="N37" s="163">
        <v>1</v>
      </c>
      <c r="O37" s="164">
        <v>23</v>
      </c>
      <c r="P37" s="163">
        <v>2</v>
      </c>
      <c r="Q37" s="164">
        <v>47</v>
      </c>
      <c r="R37" s="163">
        <v>0</v>
      </c>
      <c r="S37" s="235">
        <v>16</v>
      </c>
      <c r="T37" s="163">
        <v>9</v>
      </c>
      <c r="U37" s="164">
        <v>45</v>
      </c>
      <c r="V37" s="256">
        <v>4</v>
      </c>
      <c r="W37" s="235">
        <v>34</v>
      </c>
      <c r="X37" s="257"/>
      <c r="Y37" s="241"/>
      <c r="Z37" s="167"/>
      <c r="AA37" s="168"/>
      <c r="AB37" s="167"/>
      <c r="AC37" s="168"/>
      <c r="AD37" s="167"/>
      <c r="AE37" s="168"/>
      <c r="AF37" s="258"/>
      <c r="AG37" s="259"/>
      <c r="AH37" s="167"/>
      <c r="AI37" s="168"/>
      <c r="AJ37" s="258"/>
      <c r="AK37" s="259"/>
      <c r="AL37" s="167"/>
      <c r="AM37" s="168"/>
      <c r="AN37" s="258"/>
      <c r="AO37" s="259"/>
      <c r="AP37" s="167"/>
      <c r="AQ37" s="168"/>
      <c r="AR37" s="167"/>
      <c r="AS37" s="168"/>
      <c r="AT37" s="167"/>
      <c r="AU37" s="168"/>
      <c r="AV37" s="167"/>
      <c r="AW37" s="168"/>
      <c r="AX37" s="167"/>
      <c r="AY37" s="168"/>
      <c r="AZ37" s="258"/>
      <c r="BA37" s="259"/>
      <c r="BB37" s="167"/>
      <c r="BC37" s="168"/>
      <c r="BD37" s="167"/>
      <c r="BE37" s="168"/>
      <c r="BF37" s="167"/>
      <c r="BG37" s="168"/>
      <c r="BH37" s="167"/>
      <c r="BI37" s="238"/>
      <c r="BJ37" s="167"/>
      <c r="BK37" s="168"/>
      <c r="BL37" s="256">
        <v>3</v>
      </c>
      <c r="BM37" s="235">
        <v>39</v>
      </c>
      <c r="BN37" s="256">
        <v>39</v>
      </c>
      <c r="BO37" s="235">
        <v>26</v>
      </c>
      <c r="BP37" s="167"/>
      <c r="BQ37" s="168"/>
      <c r="BR37" s="258"/>
      <c r="BS37" s="259"/>
      <c r="BT37" s="167"/>
      <c r="BU37" s="168"/>
      <c r="BV37" s="167"/>
      <c r="BW37" s="168"/>
      <c r="BX37" s="167"/>
      <c r="BY37" s="168"/>
      <c r="BZ37" s="167"/>
      <c r="CA37" s="168"/>
    </row>
    <row r="38" spans="2:79" s="95" customFormat="1" ht="25" customHeight="1" x14ac:dyDescent="0.35">
      <c r="B38" s="198">
        <v>2016</v>
      </c>
      <c r="C38" s="199" t="s">
        <v>50</v>
      </c>
      <c r="D38" s="200">
        <v>1</v>
      </c>
      <c r="E38" s="201">
        <v>113</v>
      </c>
      <c r="F38" s="202">
        <v>5</v>
      </c>
      <c r="G38" s="172">
        <v>45</v>
      </c>
      <c r="H38" s="194"/>
      <c r="I38" s="195"/>
      <c r="J38" s="194"/>
      <c r="K38" s="195"/>
      <c r="L38" s="194"/>
      <c r="M38" s="195"/>
      <c r="N38" s="171">
        <v>1</v>
      </c>
      <c r="O38" s="172">
        <v>23</v>
      </c>
      <c r="P38" s="171">
        <v>2</v>
      </c>
      <c r="Q38" s="172">
        <v>41</v>
      </c>
      <c r="R38" s="171">
        <v>0</v>
      </c>
      <c r="S38" s="204">
        <v>16</v>
      </c>
      <c r="T38" s="171">
        <v>9</v>
      </c>
      <c r="U38" s="172">
        <v>45</v>
      </c>
      <c r="V38" s="203"/>
      <c r="W38" s="204"/>
      <c r="X38" s="260">
        <v>4</v>
      </c>
      <c r="Y38" s="245">
        <v>19</v>
      </c>
      <c r="Z38" s="175"/>
      <c r="AA38" s="176"/>
      <c r="AB38" s="175"/>
      <c r="AC38" s="176"/>
      <c r="AD38" s="175"/>
      <c r="AE38" s="176"/>
      <c r="AF38" s="261"/>
      <c r="AG38" s="262"/>
      <c r="AH38" s="175"/>
      <c r="AI38" s="176"/>
      <c r="AJ38" s="261"/>
      <c r="AK38" s="262"/>
      <c r="AL38" s="175"/>
      <c r="AM38" s="176"/>
      <c r="AN38" s="261"/>
      <c r="AO38" s="262"/>
      <c r="AP38" s="175"/>
      <c r="AQ38" s="176"/>
      <c r="AR38" s="175"/>
      <c r="AS38" s="176"/>
      <c r="AT38" s="175"/>
      <c r="AU38" s="176"/>
      <c r="AV38" s="175"/>
      <c r="AW38" s="176"/>
      <c r="AX38" s="175"/>
      <c r="AY38" s="176"/>
      <c r="AZ38" s="261"/>
      <c r="BA38" s="262"/>
      <c r="BB38" s="175"/>
      <c r="BC38" s="176"/>
      <c r="BD38" s="175"/>
      <c r="BE38" s="176"/>
      <c r="BF38" s="175"/>
      <c r="BG38" s="176"/>
      <c r="BH38" s="175"/>
      <c r="BI38" s="244"/>
      <c r="BJ38" s="175"/>
      <c r="BK38" s="176"/>
      <c r="BL38" s="203">
        <v>2</v>
      </c>
      <c r="BM38" s="204">
        <v>39</v>
      </c>
      <c r="BN38" s="203">
        <v>40</v>
      </c>
      <c r="BO38" s="204">
        <v>26</v>
      </c>
      <c r="BP38" s="175"/>
      <c r="BQ38" s="176"/>
      <c r="BR38" s="261"/>
      <c r="BS38" s="262"/>
      <c r="BT38" s="175"/>
      <c r="BU38" s="176"/>
      <c r="BV38" s="175"/>
      <c r="BW38" s="176"/>
      <c r="BX38" s="175"/>
      <c r="BY38" s="176"/>
      <c r="BZ38" s="175"/>
      <c r="CA38" s="176"/>
    </row>
    <row r="39" spans="2:79" s="95" customFormat="1" ht="25" customHeight="1" x14ac:dyDescent="0.35">
      <c r="B39" s="198">
        <v>2016</v>
      </c>
      <c r="C39" s="199" t="s">
        <v>47</v>
      </c>
      <c r="D39" s="200">
        <v>1</v>
      </c>
      <c r="E39" s="201">
        <v>113</v>
      </c>
      <c r="F39" s="202">
        <v>5</v>
      </c>
      <c r="G39" s="172">
        <v>50</v>
      </c>
      <c r="H39" s="194"/>
      <c r="I39" s="195"/>
      <c r="J39" s="194"/>
      <c r="K39" s="195"/>
      <c r="L39" s="194"/>
      <c r="M39" s="195"/>
      <c r="N39" s="171">
        <v>1</v>
      </c>
      <c r="O39" s="172">
        <v>23</v>
      </c>
      <c r="P39" s="171">
        <v>2</v>
      </c>
      <c r="Q39" s="172">
        <v>49</v>
      </c>
      <c r="R39" s="171">
        <v>0</v>
      </c>
      <c r="S39" s="204">
        <v>16</v>
      </c>
      <c r="T39" s="171">
        <v>8</v>
      </c>
      <c r="U39" s="172">
        <v>24</v>
      </c>
      <c r="V39" s="203">
        <v>12</v>
      </c>
      <c r="W39" s="204">
        <v>34</v>
      </c>
      <c r="X39" s="260">
        <v>4</v>
      </c>
      <c r="Y39" s="245">
        <v>16</v>
      </c>
      <c r="Z39" s="175"/>
      <c r="AA39" s="176"/>
      <c r="AB39" s="175"/>
      <c r="AC39" s="176"/>
      <c r="AD39" s="175"/>
      <c r="AE39" s="176"/>
      <c r="AF39" s="261"/>
      <c r="AG39" s="262"/>
      <c r="AH39" s="175"/>
      <c r="AI39" s="176"/>
      <c r="AJ39" s="261"/>
      <c r="AK39" s="262"/>
      <c r="AL39" s="175"/>
      <c r="AM39" s="176"/>
      <c r="AN39" s="261"/>
      <c r="AO39" s="262"/>
      <c r="AP39" s="175"/>
      <c r="AQ39" s="176"/>
      <c r="AR39" s="175"/>
      <c r="AS39" s="176"/>
      <c r="AT39" s="175"/>
      <c r="AU39" s="176"/>
      <c r="AV39" s="175"/>
      <c r="AW39" s="176"/>
      <c r="AX39" s="175"/>
      <c r="AY39" s="176"/>
      <c r="AZ39" s="261"/>
      <c r="BA39" s="262"/>
      <c r="BB39" s="175"/>
      <c r="BC39" s="176"/>
      <c r="BD39" s="175"/>
      <c r="BE39" s="176"/>
      <c r="BF39" s="175"/>
      <c r="BG39" s="176"/>
      <c r="BH39" s="175"/>
      <c r="BI39" s="244"/>
      <c r="BJ39" s="175"/>
      <c r="BK39" s="176"/>
      <c r="BL39" s="203">
        <v>4</v>
      </c>
      <c r="BM39" s="204">
        <v>37</v>
      </c>
      <c r="BN39" s="203">
        <v>40</v>
      </c>
      <c r="BO39" s="204">
        <v>26</v>
      </c>
      <c r="BP39" s="175"/>
      <c r="BQ39" s="176"/>
      <c r="BR39" s="261"/>
      <c r="BS39" s="262"/>
      <c r="BT39" s="175"/>
      <c r="BU39" s="176"/>
      <c r="BV39" s="175"/>
      <c r="BW39" s="176"/>
      <c r="BX39" s="175"/>
      <c r="BY39" s="176"/>
      <c r="BZ39" s="175"/>
      <c r="CA39" s="176"/>
    </row>
    <row r="40" spans="2:79" s="95" customFormat="1" ht="25" customHeight="1" thickBot="1" x14ac:dyDescent="0.4">
      <c r="B40" s="266">
        <v>2016</v>
      </c>
      <c r="C40" s="267" t="s">
        <v>95</v>
      </c>
      <c r="D40" s="214">
        <v>1</v>
      </c>
      <c r="E40" s="215">
        <v>107</v>
      </c>
      <c r="F40" s="216">
        <v>5</v>
      </c>
      <c r="G40" s="217">
        <v>50</v>
      </c>
      <c r="H40" s="183"/>
      <c r="I40" s="184"/>
      <c r="J40" s="183"/>
      <c r="K40" s="184"/>
      <c r="L40" s="183"/>
      <c r="M40" s="184"/>
      <c r="N40" s="220">
        <v>1</v>
      </c>
      <c r="O40" s="217">
        <v>23</v>
      </c>
      <c r="P40" s="220">
        <v>2</v>
      </c>
      <c r="Q40" s="217">
        <v>48</v>
      </c>
      <c r="R40" s="220">
        <v>0</v>
      </c>
      <c r="S40" s="219">
        <v>16</v>
      </c>
      <c r="T40" s="220">
        <v>8</v>
      </c>
      <c r="U40" s="217">
        <v>24</v>
      </c>
      <c r="V40" s="218">
        <v>12</v>
      </c>
      <c r="W40" s="219">
        <v>34</v>
      </c>
      <c r="X40" s="263">
        <v>3</v>
      </c>
      <c r="Y40" s="255">
        <v>18</v>
      </c>
      <c r="Z40" s="158"/>
      <c r="AA40" s="159"/>
      <c r="AB40" s="158"/>
      <c r="AC40" s="159"/>
      <c r="AD40" s="158"/>
      <c r="AE40" s="159"/>
      <c r="AF40" s="264"/>
      <c r="AG40" s="265"/>
      <c r="AH40" s="158"/>
      <c r="AI40" s="159"/>
      <c r="AJ40" s="264"/>
      <c r="AK40" s="265"/>
      <c r="AL40" s="158"/>
      <c r="AM40" s="159"/>
      <c r="AN40" s="264"/>
      <c r="AO40" s="265"/>
      <c r="AP40" s="158"/>
      <c r="AQ40" s="159"/>
      <c r="AR40" s="158"/>
      <c r="AS40" s="159"/>
      <c r="AT40" s="158"/>
      <c r="AU40" s="159"/>
      <c r="AV40" s="158"/>
      <c r="AW40" s="159"/>
      <c r="AX40" s="158"/>
      <c r="AY40" s="159"/>
      <c r="AZ40" s="264"/>
      <c r="BA40" s="265"/>
      <c r="BB40" s="158"/>
      <c r="BC40" s="159"/>
      <c r="BD40" s="158"/>
      <c r="BE40" s="159"/>
      <c r="BF40" s="158"/>
      <c r="BG40" s="159"/>
      <c r="BH40" s="158"/>
      <c r="BI40" s="254"/>
      <c r="BJ40" s="158"/>
      <c r="BK40" s="159"/>
      <c r="BL40" s="218">
        <v>4</v>
      </c>
      <c r="BM40" s="219">
        <v>37</v>
      </c>
      <c r="BN40" s="218">
        <v>40</v>
      </c>
      <c r="BO40" s="219">
        <v>26</v>
      </c>
      <c r="BP40" s="158"/>
      <c r="BQ40" s="159"/>
      <c r="BR40" s="264"/>
      <c r="BS40" s="265"/>
      <c r="BT40" s="158"/>
      <c r="BU40" s="159"/>
      <c r="BV40" s="158"/>
      <c r="BW40" s="159"/>
      <c r="BX40" s="158"/>
      <c r="BY40" s="159"/>
      <c r="BZ40" s="158"/>
      <c r="CA40" s="159"/>
    </row>
    <row r="41" spans="2:79" s="95" customFormat="1" ht="25" customHeight="1" thickTop="1" x14ac:dyDescent="0.35">
      <c r="B41" s="228">
        <v>2015</v>
      </c>
      <c r="C41" s="229" t="s">
        <v>49</v>
      </c>
      <c r="D41" s="230">
        <v>2</v>
      </c>
      <c r="E41" s="231">
        <v>113</v>
      </c>
      <c r="F41" s="232">
        <v>3</v>
      </c>
      <c r="G41" s="164">
        <v>46</v>
      </c>
      <c r="H41" s="189"/>
      <c r="I41" s="190"/>
      <c r="J41" s="189"/>
      <c r="K41" s="190"/>
      <c r="L41" s="189"/>
      <c r="M41" s="190"/>
      <c r="N41" s="163">
        <v>1</v>
      </c>
      <c r="O41" s="164">
        <v>23</v>
      </c>
      <c r="P41" s="163">
        <v>2</v>
      </c>
      <c r="Q41" s="164">
        <v>48</v>
      </c>
      <c r="R41" s="163">
        <v>0</v>
      </c>
      <c r="S41" s="235">
        <v>16</v>
      </c>
      <c r="T41" s="163">
        <v>8</v>
      </c>
      <c r="U41" s="164">
        <v>26</v>
      </c>
      <c r="V41" s="256">
        <v>12</v>
      </c>
      <c r="W41" s="235">
        <v>34</v>
      </c>
      <c r="X41" s="257">
        <v>4</v>
      </c>
      <c r="Y41" s="241">
        <v>3</v>
      </c>
      <c r="Z41" s="167"/>
      <c r="AA41" s="168"/>
      <c r="AB41" s="167"/>
      <c r="AC41" s="168"/>
      <c r="AD41" s="167"/>
      <c r="AE41" s="168"/>
      <c r="AF41" s="258"/>
      <c r="AG41" s="259"/>
      <c r="AH41" s="167"/>
      <c r="AI41" s="168"/>
      <c r="AJ41" s="258"/>
      <c r="AK41" s="259"/>
      <c r="AL41" s="167"/>
      <c r="AM41" s="168"/>
      <c r="AN41" s="258"/>
      <c r="AO41" s="259"/>
      <c r="AP41" s="167"/>
      <c r="AQ41" s="168"/>
      <c r="AR41" s="167"/>
      <c r="AS41" s="168"/>
      <c r="AT41" s="167"/>
      <c r="AU41" s="168"/>
      <c r="AV41" s="167"/>
      <c r="AW41" s="168"/>
      <c r="AX41" s="167"/>
      <c r="AY41" s="168"/>
      <c r="AZ41" s="258"/>
      <c r="BA41" s="259"/>
      <c r="BB41" s="167"/>
      <c r="BC41" s="168"/>
      <c r="BD41" s="167"/>
      <c r="BE41" s="168"/>
      <c r="BF41" s="167"/>
      <c r="BG41" s="168"/>
      <c r="BH41" s="167"/>
      <c r="BI41" s="238"/>
      <c r="BJ41" s="167"/>
      <c r="BK41" s="168"/>
      <c r="BL41" s="256">
        <v>4</v>
      </c>
      <c r="BM41" s="235">
        <v>40</v>
      </c>
      <c r="BN41" s="256">
        <v>40</v>
      </c>
      <c r="BO41" s="235">
        <v>27</v>
      </c>
      <c r="BP41" s="167"/>
      <c r="BQ41" s="168"/>
      <c r="BR41" s="258"/>
      <c r="BS41" s="259"/>
      <c r="BT41" s="167"/>
      <c r="BU41" s="168"/>
      <c r="BV41" s="167"/>
      <c r="BW41" s="168"/>
      <c r="BX41" s="167"/>
      <c r="BY41" s="168"/>
      <c r="BZ41" s="167"/>
      <c r="CA41" s="168"/>
    </row>
    <row r="42" spans="2:79" s="95" customFormat="1" ht="25" customHeight="1" x14ac:dyDescent="0.35">
      <c r="B42" s="198">
        <v>2015</v>
      </c>
      <c r="C42" s="199" t="s">
        <v>50</v>
      </c>
      <c r="D42" s="200">
        <v>2</v>
      </c>
      <c r="E42" s="201">
        <v>113</v>
      </c>
      <c r="F42" s="202">
        <v>3</v>
      </c>
      <c r="G42" s="172">
        <v>40</v>
      </c>
      <c r="H42" s="194"/>
      <c r="I42" s="195"/>
      <c r="J42" s="194"/>
      <c r="K42" s="195"/>
      <c r="L42" s="194"/>
      <c r="M42" s="195"/>
      <c r="N42" s="171">
        <v>1</v>
      </c>
      <c r="O42" s="172">
        <v>23</v>
      </c>
      <c r="P42" s="171">
        <v>2</v>
      </c>
      <c r="Q42" s="172">
        <v>48</v>
      </c>
      <c r="R42" s="171">
        <v>0</v>
      </c>
      <c r="S42" s="204">
        <v>16</v>
      </c>
      <c r="T42" s="171">
        <v>8</v>
      </c>
      <c r="U42" s="172">
        <v>26</v>
      </c>
      <c r="V42" s="203">
        <v>13</v>
      </c>
      <c r="W42" s="204">
        <v>31</v>
      </c>
      <c r="X42" s="260">
        <v>4</v>
      </c>
      <c r="Y42" s="245">
        <v>5</v>
      </c>
      <c r="Z42" s="175"/>
      <c r="AA42" s="176"/>
      <c r="AB42" s="175"/>
      <c r="AC42" s="176"/>
      <c r="AD42" s="175"/>
      <c r="AE42" s="176"/>
      <c r="AF42" s="261"/>
      <c r="AG42" s="262"/>
      <c r="AH42" s="175"/>
      <c r="AI42" s="176"/>
      <c r="AJ42" s="261"/>
      <c r="AK42" s="262"/>
      <c r="AL42" s="175"/>
      <c r="AM42" s="176"/>
      <c r="AN42" s="261"/>
      <c r="AO42" s="262"/>
      <c r="AP42" s="175"/>
      <c r="AQ42" s="176"/>
      <c r="AR42" s="175"/>
      <c r="AS42" s="176"/>
      <c r="AT42" s="175"/>
      <c r="AU42" s="176"/>
      <c r="AV42" s="175"/>
      <c r="AW42" s="176"/>
      <c r="AX42" s="175"/>
      <c r="AY42" s="176"/>
      <c r="AZ42" s="261"/>
      <c r="BA42" s="262"/>
      <c r="BB42" s="175"/>
      <c r="BC42" s="176"/>
      <c r="BD42" s="175"/>
      <c r="BE42" s="176"/>
      <c r="BF42" s="175"/>
      <c r="BG42" s="176"/>
      <c r="BH42" s="175"/>
      <c r="BI42" s="244"/>
      <c r="BJ42" s="175"/>
      <c r="BK42" s="176"/>
      <c r="BL42" s="203">
        <v>4</v>
      </c>
      <c r="BM42" s="204">
        <v>40</v>
      </c>
      <c r="BN42" s="203">
        <v>40</v>
      </c>
      <c r="BO42" s="204">
        <v>27</v>
      </c>
      <c r="BP42" s="175"/>
      <c r="BQ42" s="176"/>
      <c r="BR42" s="261"/>
      <c r="BS42" s="262"/>
      <c r="BT42" s="175"/>
      <c r="BU42" s="176"/>
      <c r="BV42" s="175"/>
      <c r="BW42" s="176"/>
      <c r="BX42" s="175"/>
      <c r="BY42" s="176"/>
      <c r="BZ42" s="175"/>
      <c r="CA42" s="176"/>
    </row>
    <row r="43" spans="2:79" s="95" customFormat="1" ht="25" customHeight="1" x14ac:dyDescent="0.35">
      <c r="B43" s="198">
        <v>2015</v>
      </c>
      <c r="C43" s="199" t="s">
        <v>47</v>
      </c>
      <c r="D43" s="200">
        <v>2</v>
      </c>
      <c r="E43" s="201">
        <v>123</v>
      </c>
      <c r="F43" s="202">
        <v>6</v>
      </c>
      <c r="G43" s="172">
        <v>51</v>
      </c>
      <c r="H43" s="194"/>
      <c r="I43" s="195"/>
      <c r="J43" s="194"/>
      <c r="K43" s="195"/>
      <c r="L43" s="194"/>
      <c r="M43" s="195"/>
      <c r="N43" s="171">
        <v>1</v>
      </c>
      <c r="O43" s="172">
        <v>10</v>
      </c>
      <c r="P43" s="171">
        <v>2</v>
      </c>
      <c r="Q43" s="172">
        <v>49</v>
      </c>
      <c r="R43" s="171">
        <v>0</v>
      </c>
      <c r="S43" s="204">
        <v>20</v>
      </c>
      <c r="T43" s="171">
        <v>8</v>
      </c>
      <c r="U43" s="172">
        <v>26</v>
      </c>
      <c r="V43" s="203">
        <v>11</v>
      </c>
      <c r="W43" s="204">
        <v>30</v>
      </c>
      <c r="X43" s="260">
        <v>4</v>
      </c>
      <c r="Y43" s="245">
        <v>5</v>
      </c>
      <c r="Z43" s="175"/>
      <c r="AA43" s="176"/>
      <c r="AB43" s="175"/>
      <c r="AC43" s="176"/>
      <c r="AD43" s="175"/>
      <c r="AE43" s="176"/>
      <c r="AF43" s="261"/>
      <c r="AG43" s="262"/>
      <c r="AH43" s="175"/>
      <c r="AI43" s="176"/>
      <c r="AJ43" s="261"/>
      <c r="AK43" s="262"/>
      <c r="AL43" s="175"/>
      <c r="AM43" s="176"/>
      <c r="AN43" s="261"/>
      <c r="AO43" s="262"/>
      <c r="AP43" s="175"/>
      <c r="AQ43" s="176"/>
      <c r="AR43" s="175"/>
      <c r="AS43" s="176"/>
      <c r="AT43" s="175"/>
      <c r="AU43" s="176"/>
      <c r="AV43" s="175"/>
      <c r="AW43" s="176"/>
      <c r="AX43" s="175"/>
      <c r="AY43" s="176"/>
      <c r="AZ43" s="261"/>
      <c r="BA43" s="262"/>
      <c r="BB43" s="175"/>
      <c r="BC43" s="176"/>
      <c r="BD43" s="175"/>
      <c r="BE43" s="176"/>
      <c r="BF43" s="175"/>
      <c r="BG43" s="176"/>
      <c r="BH43" s="175"/>
      <c r="BI43" s="244"/>
      <c r="BJ43" s="175"/>
      <c r="BK43" s="176"/>
      <c r="BL43" s="203">
        <v>4</v>
      </c>
      <c r="BM43" s="204">
        <v>40</v>
      </c>
      <c r="BN43" s="203">
        <v>40</v>
      </c>
      <c r="BO43" s="204">
        <v>28</v>
      </c>
      <c r="BP43" s="175"/>
      <c r="BQ43" s="176"/>
      <c r="BR43" s="261"/>
      <c r="BS43" s="262"/>
      <c r="BT43" s="175"/>
      <c r="BU43" s="176"/>
      <c r="BV43" s="175"/>
      <c r="BW43" s="176"/>
      <c r="BX43" s="175"/>
      <c r="BY43" s="176"/>
      <c r="BZ43" s="175"/>
      <c r="CA43" s="176"/>
    </row>
    <row r="44" spans="2:79" s="95" customFormat="1" ht="25" customHeight="1" thickBot="1" x14ac:dyDescent="0.4">
      <c r="B44" s="248">
        <v>2015</v>
      </c>
      <c r="C44" s="249" t="s">
        <v>48</v>
      </c>
      <c r="D44" s="214">
        <v>2</v>
      </c>
      <c r="E44" s="215">
        <v>123</v>
      </c>
      <c r="F44" s="216">
        <v>6</v>
      </c>
      <c r="G44" s="217">
        <v>51</v>
      </c>
      <c r="H44" s="183"/>
      <c r="I44" s="184"/>
      <c r="J44" s="183"/>
      <c r="K44" s="184"/>
      <c r="L44" s="183"/>
      <c r="M44" s="184"/>
      <c r="N44" s="220">
        <v>1</v>
      </c>
      <c r="O44" s="217">
        <v>10</v>
      </c>
      <c r="P44" s="220">
        <v>25</v>
      </c>
      <c r="Q44" s="217">
        <v>245</v>
      </c>
      <c r="R44" s="220">
        <v>0</v>
      </c>
      <c r="S44" s="219">
        <v>20</v>
      </c>
      <c r="T44" s="220">
        <v>13</v>
      </c>
      <c r="U44" s="217">
        <v>48</v>
      </c>
      <c r="V44" s="218">
        <v>11</v>
      </c>
      <c r="W44" s="219">
        <v>30</v>
      </c>
      <c r="X44" s="263">
        <v>5</v>
      </c>
      <c r="Y44" s="255">
        <v>7</v>
      </c>
      <c r="Z44" s="158"/>
      <c r="AA44" s="159"/>
      <c r="AB44" s="158"/>
      <c r="AC44" s="159"/>
      <c r="AD44" s="158"/>
      <c r="AE44" s="159"/>
      <c r="AF44" s="264"/>
      <c r="AG44" s="265"/>
      <c r="AH44" s="158"/>
      <c r="AI44" s="159"/>
      <c r="AJ44" s="264"/>
      <c r="AK44" s="265"/>
      <c r="AL44" s="158"/>
      <c r="AM44" s="159"/>
      <c r="AN44" s="264"/>
      <c r="AO44" s="265"/>
      <c r="AP44" s="158"/>
      <c r="AQ44" s="159"/>
      <c r="AR44" s="158"/>
      <c r="AS44" s="159"/>
      <c r="AT44" s="158"/>
      <c r="AU44" s="159"/>
      <c r="AV44" s="158"/>
      <c r="AW44" s="159"/>
      <c r="AX44" s="158"/>
      <c r="AY44" s="159"/>
      <c r="AZ44" s="264"/>
      <c r="BA44" s="265"/>
      <c r="BB44" s="158"/>
      <c r="BC44" s="159"/>
      <c r="BD44" s="158"/>
      <c r="BE44" s="159"/>
      <c r="BF44" s="158"/>
      <c r="BG44" s="159"/>
      <c r="BH44" s="158"/>
      <c r="BI44" s="254"/>
      <c r="BJ44" s="158"/>
      <c r="BK44" s="159"/>
      <c r="BL44" s="218">
        <v>4</v>
      </c>
      <c r="BM44" s="219">
        <v>40</v>
      </c>
      <c r="BN44" s="218">
        <v>40</v>
      </c>
      <c r="BO44" s="219">
        <v>16</v>
      </c>
      <c r="BP44" s="158"/>
      <c r="BQ44" s="159"/>
      <c r="BR44" s="264"/>
      <c r="BS44" s="265"/>
      <c r="BT44" s="158"/>
      <c r="BU44" s="159"/>
      <c r="BV44" s="158"/>
      <c r="BW44" s="159"/>
      <c r="BX44" s="158"/>
      <c r="BY44" s="159"/>
      <c r="BZ44" s="158"/>
      <c r="CA44" s="159"/>
    </row>
    <row r="45" spans="2:79" s="95" customFormat="1" ht="25" customHeight="1" thickTop="1" x14ac:dyDescent="0.35">
      <c r="B45" s="212">
        <v>2014</v>
      </c>
      <c r="C45" s="213" t="s">
        <v>49</v>
      </c>
      <c r="D45" s="230">
        <v>2</v>
      </c>
      <c r="E45" s="231">
        <v>106</v>
      </c>
      <c r="F45" s="232">
        <v>4</v>
      </c>
      <c r="G45" s="164">
        <v>49</v>
      </c>
      <c r="H45" s="189"/>
      <c r="I45" s="190"/>
      <c r="J45" s="189"/>
      <c r="K45" s="190"/>
      <c r="L45" s="189"/>
      <c r="M45" s="190"/>
      <c r="N45" s="163">
        <v>1</v>
      </c>
      <c r="O45" s="164">
        <v>10</v>
      </c>
      <c r="P45" s="163">
        <v>25</v>
      </c>
      <c r="Q45" s="164">
        <v>245</v>
      </c>
      <c r="R45" s="163">
        <v>0</v>
      </c>
      <c r="S45" s="235">
        <v>20</v>
      </c>
      <c r="T45" s="163">
        <v>11</v>
      </c>
      <c r="U45" s="164">
        <v>45</v>
      </c>
      <c r="V45" s="256">
        <v>11</v>
      </c>
      <c r="W45" s="235">
        <v>31</v>
      </c>
      <c r="X45" s="257">
        <v>5</v>
      </c>
      <c r="Y45" s="241">
        <v>8</v>
      </c>
      <c r="Z45" s="167"/>
      <c r="AA45" s="168"/>
      <c r="AB45" s="167"/>
      <c r="AC45" s="168"/>
      <c r="AD45" s="167"/>
      <c r="AE45" s="168"/>
      <c r="AF45" s="258"/>
      <c r="AG45" s="259"/>
      <c r="AH45" s="167"/>
      <c r="AI45" s="168"/>
      <c r="AJ45" s="258"/>
      <c r="AK45" s="259"/>
      <c r="AL45" s="167"/>
      <c r="AM45" s="168"/>
      <c r="AN45" s="258"/>
      <c r="AO45" s="259"/>
      <c r="AP45" s="167"/>
      <c r="AQ45" s="168"/>
      <c r="AR45" s="167"/>
      <c r="AS45" s="168"/>
      <c r="AT45" s="167"/>
      <c r="AU45" s="168"/>
      <c r="AV45" s="167"/>
      <c r="AW45" s="168"/>
      <c r="AX45" s="167"/>
      <c r="AY45" s="168"/>
      <c r="AZ45" s="258"/>
      <c r="BA45" s="259"/>
      <c r="BB45" s="167"/>
      <c r="BC45" s="168"/>
      <c r="BD45" s="167"/>
      <c r="BE45" s="168"/>
      <c r="BF45" s="167"/>
      <c r="BG45" s="168"/>
      <c r="BH45" s="167"/>
      <c r="BI45" s="238"/>
      <c r="BJ45" s="167"/>
      <c r="BK45" s="168"/>
      <c r="BL45" s="256">
        <v>4</v>
      </c>
      <c r="BM45" s="235">
        <v>40</v>
      </c>
      <c r="BN45" s="256">
        <v>39</v>
      </c>
      <c r="BO45" s="235">
        <v>26</v>
      </c>
      <c r="BP45" s="167"/>
      <c r="BQ45" s="168"/>
      <c r="BR45" s="258"/>
      <c r="BS45" s="259"/>
      <c r="BT45" s="167"/>
      <c r="BU45" s="168"/>
      <c r="BV45" s="167"/>
      <c r="BW45" s="168"/>
      <c r="BX45" s="167"/>
      <c r="BY45" s="168"/>
      <c r="BZ45" s="167"/>
      <c r="CA45" s="168"/>
    </row>
    <row r="46" spans="2:79" s="95" customFormat="1" ht="25" customHeight="1" x14ac:dyDescent="0.35">
      <c r="B46" s="198">
        <v>2014</v>
      </c>
      <c r="C46" s="199" t="s">
        <v>50</v>
      </c>
      <c r="D46" s="200">
        <v>2</v>
      </c>
      <c r="E46" s="201">
        <v>106</v>
      </c>
      <c r="F46" s="202">
        <v>4</v>
      </c>
      <c r="G46" s="172">
        <v>49</v>
      </c>
      <c r="H46" s="194"/>
      <c r="I46" s="195"/>
      <c r="J46" s="194"/>
      <c r="K46" s="195"/>
      <c r="L46" s="194"/>
      <c r="M46" s="195"/>
      <c r="N46" s="171">
        <v>1</v>
      </c>
      <c r="O46" s="172">
        <v>10</v>
      </c>
      <c r="P46" s="171">
        <v>25</v>
      </c>
      <c r="Q46" s="172">
        <v>245</v>
      </c>
      <c r="R46" s="171">
        <v>0</v>
      </c>
      <c r="S46" s="204">
        <v>20</v>
      </c>
      <c r="T46" s="171">
        <v>11</v>
      </c>
      <c r="U46" s="172">
        <v>45</v>
      </c>
      <c r="V46" s="203">
        <v>11</v>
      </c>
      <c r="W46" s="204">
        <v>31</v>
      </c>
      <c r="X46" s="260">
        <v>5</v>
      </c>
      <c r="Y46" s="245">
        <v>8</v>
      </c>
      <c r="Z46" s="175"/>
      <c r="AA46" s="176"/>
      <c r="AB46" s="175"/>
      <c r="AC46" s="176"/>
      <c r="AD46" s="175"/>
      <c r="AE46" s="176"/>
      <c r="AF46" s="261"/>
      <c r="AG46" s="262"/>
      <c r="AH46" s="175"/>
      <c r="AI46" s="176"/>
      <c r="AJ46" s="261"/>
      <c r="AK46" s="262"/>
      <c r="AL46" s="175"/>
      <c r="AM46" s="176"/>
      <c r="AN46" s="261"/>
      <c r="AO46" s="262"/>
      <c r="AP46" s="175"/>
      <c r="AQ46" s="176"/>
      <c r="AR46" s="175"/>
      <c r="AS46" s="176"/>
      <c r="AT46" s="175"/>
      <c r="AU46" s="176"/>
      <c r="AV46" s="175"/>
      <c r="AW46" s="176"/>
      <c r="AX46" s="175"/>
      <c r="AY46" s="176"/>
      <c r="AZ46" s="261"/>
      <c r="BA46" s="262"/>
      <c r="BB46" s="175"/>
      <c r="BC46" s="176"/>
      <c r="BD46" s="175"/>
      <c r="BE46" s="176"/>
      <c r="BF46" s="175"/>
      <c r="BG46" s="176"/>
      <c r="BH46" s="175"/>
      <c r="BI46" s="244"/>
      <c r="BJ46" s="175"/>
      <c r="BK46" s="176"/>
      <c r="BL46" s="203">
        <v>4</v>
      </c>
      <c r="BM46" s="204">
        <v>40</v>
      </c>
      <c r="BN46" s="203">
        <v>38</v>
      </c>
      <c r="BO46" s="204">
        <v>26</v>
      </c>
      <c r="BP46" s="175"/>
      <c r="BQ46" s="176"/>
      <c r="BR46" s="261"/>
      <c r="BS46" s="262"/>
      <c r="BT46" s="175"/>
      <c r="BU46" s="176"/>
      <c r="BV46" s="175"/>
      <c r="BW46" s="176"/>
      <c r="BX46" s="175"/>
      <c r="BY46" s="176"/>
      <c r="BZ46" s="175"/>
      <c r="CA46" s="176"/>
    </row>
    <row r="47" spans="2:79" s="95" customFormat="1" ht="25" customHeight="1" x14ac:dyDescent="0.35">
      <c r="B47" s="198">
        <v>2014</v>
      </c>
      <c r="C47" s="199" t="s">
        <v>47</v>
      </c>
      <c r="D47" s="200">
        <v>2</v>
      </c>
      <c r="E47" s="201">
        <v>106</v>
      </c>
      <c r="F47" s="202">
        <v>6</v>
      </c>
      <c r="G47" s="172">
        <v>56</v>
      </c>
      <c r="H47" s="194"/>
      <c r="I47" s="195"/>
      <c r="J47" s="194"/>
      <c r="K47" s="195"/>
      <c r="L47" s="194"/>
      <c r="M47" s="195"/>
      <c r="N47" s="171">
        <v>1</v>
      </c>
      <c r="O47" s="172">
        <v>10</v>
      </c>
      <c r="P47" s="171">
        <v>17</v>
      </c>
      <c r="Q47" s="172">
        <v>245</v>
      </c>
      <c r="R47" s="171">
        <v>0</v>
      </c>
      <c r="S47" s="204">
        <v>20</v>
      </c>
      <c r="T47" s="171">
        <v>11</v>
      </c>
      <c r="U47" s="172">
        <v>45</v>
      </c>
      <c r="V47" s="203">
        <v>13</v>
      </c>
      <c r="W47" s="204">
        <v>31</v>
      </c>
      <c r="X47" s="260">
        <v>5</v>
      </c>
      <c r="Y47" s="245">
        <v>6</v>
      </c>
      <c r="Z47" s="175"/>
      <c r="AA47" s="176"/>
      <c r="AB47" s="175"/>
      <c r="AC47" s="176"/>
      <c r="AD47" s="175"/>
      <c r="AE47" s="176"/>
      <c r="AF47" s="261"/>
      <c r="AG47" s="262"/>
      <c r="AH47" s="175"/>
      <c r="AI47" s="176"/>
      <c r="AJ47" s="261"/>
      <c r="AK47" s="262"/>
      <c r="AL47" s="175"/>
      <c r="AM47" s="176"/>
      <c r="AN47" s="261"/>
      <c r="AO47" s="262"/>
      <c r="AP47" s="175"/>
      <c r="AQ47" s="176"/>
      <c r="AR47" s="175"/>
      <c r="AS47" s="176"/>
      <c r="AT47" s="175"/>
      <c r="AU47" s="176"/>
      <c r="AV47" s="175"/>
      <c r="AW47" s="176"/>
      <c r="AX47" s="175"/>
      <c r="AY47" s="176"/>
      <c r="AZ47" s="261"/>
      <c r="BA47" s="262"/>
      <c r="BB47" s="175"/>
      <c r="BC47" s="176"/>
      <c r="BD47" s="175"/>
      <c r="BE47" s="176"/>
      <c r="BF47" s="175"/>
      <c r="BG47" s="176"/>
      <c r="BH47" s="175"/>
      <c r="BI47" s="244"/>
      <c r="BJ47" s="175"/>
      <c r="BK47" s="176"/>
      <c r="BL47" s="203">
        <v>6</v>
      </c>
      <c r="BM47" s="204">
        <v>47</v>
      </c>
      <c r="BN47" s="203">
        <v>38</v>
      </c>
      <c r="BO47" s="204">
        <v>24</v>
      </c>
      <c r="BP47" s="175"/>
      <c r="BQ47" s="176"/>
      <c r="BR47" s="261"/>
      <c r="BS47" s="262"/>
      <c r="BT47" s="175"/>
      <c r="BU47" s="176"/>
      <c r="BV47" s="175"/>
      <c r="BW47" s="176"/>
      <c r="BX47" s="175"/>
      <c r="BY47" s="176"/>
      <c r="BZ47" s="175"/>
      <c r="CA47" s="176"/>
    </row>
    <row r="48" spans="2:79" s="95" customFormat="1" ht="25" customHeight="1" thickBot="1" x14ac:dyDescent="0.4">
      <c r="B48" s="266">
        <v>2014</v>
      </c>
      <c r="C48" s="267" t="s">
        <v>48</v>
      </c>
      <c r="D48" s="214">
        <v>2</v>
      </c>
      <c r="E48" s="215">
        <v>113</v>
      </c>
      <c r="F48" s="216">
        <v>6</v>
      </c>
      <c r="G48" s="217">
        <v>57</v>
      </c>
      <c r="H48" s="183"/>
      <c r="I48" s="184"/>
      <c r="J48" s="183"/>
      <c r="K48" s="184"/>
      <c r="L48" s="183"/>
      <c r="M48" s="184"/>
      <c r="N48" s="220">
        <v>1</v>
      </c>
      <c r="O48" s="217">
        <v>10</v>
      </c>
      <c r="P48" s="220">
        <v>0</v>
      </c>
      <c r="Q48" s="217">
        <v>124</v>
      </c>
      <c r="R48" s="220">
        <v>0</v>
      </c>
      <c r="S48" s="219">
        <v>23</v>
      </c>
      <c r="T48" s="220">
        <v>9</v>
      </c>
      <c r="U48" s="217">
        <v>45</v>
      </c>
      <c r="V48" s="218">
        <v>14</v>
      </c>
      <c r="W48" s="219">
        <v>32</v>
      </c>
      <c r="X48" s="263">
        <v>5</v>
      </c>
      <c r="Y48" s="255">
        <v>7</v>
      </c>
      <c r="Z48" s="158"/>
      <c r="AA48" s="159"/>
      <c r="AB48" s="158"/>
      <c r="AC48" s="159"/>
      <c r="AD48" s="158"/>
      <c r="AE48" s="159"/>
      <c r="AF48" s="264"/>
      <c r="AG48" s="265"/>
      <c r="AH48" s="158"/>
      <c r="AI48" s="159"/>
      <c r="AJ48" s="264"/>
      <c r="AK48" s="265"/>
      <c r="AL48" s="158"/>
      <c r="AM48" s="159"/>
      <c r="AN48" s="264"/>
      <c r="AO48" s="265"/>
      <c r="AP48" s="158"/>
      <c r="AQ48" s="159"/>
      <c r="AR48" s="158"/>
      <c r="AS48" s="159"/>
      <c r="AT48" s="158"/>
      <c r="AU48" s="159"/>
      <c r="AV48" s="158"/>
      <c r="AW48" s="159"/>
      <c r="AX48" s="158"/>
      <c r="AY48" s="159"/>
      <c r="AZ48" s="264"/>
      <c r="BA48" s="265"/>
      <c r="BB48" s="158"/>
      <c r="BC48" s="159"/>
      <c r="BD48" s="158"/>
      <c r="BE48" s="159"/>
      <c r="BF48" s="158"/>
      <c r="BG48" s="159"/>
      <c r="BH48" s="158"/>
      <c r="BI48" s="254"/>
      <c r="BJ48" s="158"/>
      <c r="BK48" s="159"/>
      <c r="BL48" s="218">
        <v>6</v>
      </c>
      <c r="BM48" s="219">
        <v>47</v>
      </c>
      <c r="BN48" s="218">
        <v>37</v>
      </c>
      <c r="BO48" s="219">
        <v>25</v>
      </c>
      <c r="BP48" s="158"/>
      <c r="BQ48" s="159"/>
      <c r="BR48" s="264"/>
      <c r="BS48" s="265"/>
      <c r="BT48" s="158"/>
      <c r="BU48" s="159"/>
      <c r="BV48" s="158"/>
      <c r="BW48" s="159"/>
      <c r="BX48" s="158"/>
      <c r="BY48" s="159"/>
      <c r="BZ48" s="158"/>
      <c r="CA48" s="159"/>
    </row>
    <row r="49" spans="2:79" s="95" customFormat="1" ht="25" customHeight="1" thickTop="1" x14ac:dyDescent="0.35">
      <c r="B49" s="228">
        <v>2013</v>
      </c>
      <c r="C49" s="229" t="s">
        <v>49</v>
      </c>
      <c r="D49" s="230">
        <v>2</v>
      </c>
      <c r="E49" s="231">
        <v>116</v>
      </c>
      <c r="F49" s="232">
        <v>6</v>
      </c>
      <c r="G49" s="164">
        <v>57</v>
      </c>
      <c r="H49" s="189"/>
      <c r="I49" s="190"/>
      <c r="J49" s="189"/>
      <c r="K49" s="190"/>
      <c r="L49" s="189"/>
      <c r="M49" s="190"/>
      <c r="N49" s="163">
        <v>1</v>
      </c>
      <c r="O49" s="164">
        <v>10</v>
      </c>
      <c r="P49" s="163">
        <v>0</v>
      </c>
      <c r="Q49" s="164">
        <v>124</v>
      </c>
      <c r="R49" s="163">
        <v>0</v>
      </c>
      <c r="S49" s="235">
        <v>23</v>
      </c>
      <c r="T49" s="163">
        <v>9</v>
      </c>
      <c r="U49" s="164">
        <v>45</v>
      </c>
      <c r="V49" s="256">
        <v>14</v>
      </c>
      <c r="W49" s="235">
        <v>32</v>
      </c>
      <c r="X49" s="257">
        <v>6</v>
      </c>
      <c r="Y49" s="241">
        <v>7</v>
      </c>
      <c r="Z49" s="167"/>
      <c r="AA49" s="168"/>
      <c r="AB49" s="167"/>
      <c r="AC49" s="168"/>
      <c r="AD49" s="167"/>
      <c r="AE49" s="168"/>
      <c r="AF49" s="258"/>
      <c r="AG49" s="259"/>
      <c r="AH49" s="167"/>
      <c r="AI49" s="168"/>
      <c r="AJ49" s="258"/>
      <c r="AK49" s="259"/>
      <c r="AL49" s="167"/>
      <c r="AM49" s="168"/>
      <c r="AN49" s="258"/>
      <c r="AO49" s="259"/>
      <c r="AP49" s="167"/>
      <c r="AQ49" s="168"/>
      <c r="AR49" s="167"/>
      <c r="AS49" s="168"/>
      <c r="AT49" s="167"/>
      <c r="AU49" s="168"/>
      <c r="AV49" s="167"/>
      <c r="AW49" s="168"/>
      <c r="AX49" s="167"/>
      <c r="AY49" s="168"/>
      <c r="AZ49" s="258"/>
      <c r="BA49" s="259"/>
      <c r="BB49" s="167"/>
      <c r="BC49" s="168"/>
      <c r="BD49" s="167"/>
      <c r="BE49" s="168"/>
      <c r="BF49" s="167"/>
      <c r="BG49" s="168"/>
      <c r="BH49" s="167"/>
      <c r="BI49" s="238"/>
      <c r="BJ49" s="167"/>
      <c r="BK49" s="168"/>
      <c r="BL49" s="256">
        <v>6</v>
      </c>
      <c r="BM49" s="235">
        <v>47</v>
      </c>
      <c r="BN49" s="256">
        <v>20</v>
      </c>
      <c r="BO49" s="235">
        <v>14</v>
      </c>
      <c r="BP49" s="167"/>
      <c r="BQ49" s="168"/>
      <c r="BR49" s="258"/>
      <c r="BS49" s="259"/>
      <c r="BT49" s="167"/>
      <c r="BU49" s="168"/>
      <c r="BV49" s="167"/>
      <c r="BW49" s="168"/>
      <c r="BX49" s="167"/>
      <c r="BY49" s="168"/>
      <c r="BZ49" s="167"/>
      <c r="CA49" s="168"/>
    </row>
    <row r="50" spans="2:79" s="95" customFormat="1" ht="25" customHeight="1" x14ac:dyDescent="0.35">
      <c r="B50" s="198">
        <v>2013</v>
      </c>
      <c r="C50" s="199" t="s">
        <v>50</v>
      </c>
      <c r="D50" s="200">
        <v>2</v>
      </c>
      <c r="E50" s="201">
        <v>103</v>
      </c>
      <c r="F50" s="202">
        <v>6</v>
      </c>
      <c r="G50" s="172">
        <v>57</v>
      </c>
      <c r="H50" s="194"/>
      <c r="I50" s="195"/>
      <c r="J50" s="194"/>
      <c r="K50" s="195"/>
      <c r="L50" s="194"/>
      <c r="M50" s="195"/>
      <c r="N50" s="171">
        <v>1</v>
      </c>
      <c r="O50" s="172">
        <v>10</v>
      </c>
      <c r="P50" s="171">
        <v>0</v>
      </c>
      <c r="Q50" s="172">
        <v>124</v>
      </c>
      <c r="R50" s="171">
        <v>0</v>
      </c>
      <c r="S50" s="204">
        <v>23</v>
      </c>
      <c r="T50" s="171">
        <v>9</v>
      </c>
      <c r="U50" s="172">
        <v>45</v>
      </c>
      <c r="V50" s="203">
        <v>13</v>
      </c>
      <c r="W50" s="204">
        <v>32</v>
      </c>
      <c r="X50" s="260">
        <v>6</v>
      </c>
      <c r="Y50" s="245">
        <v>7</v>
      </c>
      <c r="Z50" s="175"/>
      <c r="AA50" s="176"/>
      <c r="AB50" s="175"/>
      <c r="AC50" s="176"/>
      <c r="AD50" s="175"/>
      <c r="AE50" s="176"/>
      <c r="AF50" s="261"/>
      <c r="AG50" s="262"/>
      <c r="AH50" s="175"/>
      <c r="AI50" s="176"/>
      <c r="AJ50" s="261"/>
      <c r="AK50" s="262"/>
      <c r="AL50" s="175"/>
      <c r="AM50" s="176"/>
      <c r="AN50" s="261"/>
      <c r="AO50" s="262"/>
      <c r="AP50" s="175"/>
      <c r="AQ50" s="176"/>
      <c r="AR50" s="175"/>
      <c r="AS50" s="176"/>
      <c r="AT50" s="175"/>
      <c r="AU50" s="176"/>
      <c r="AV50" s="175"/>
      <c r="AW50" s="176"/>
      <c r="AX50" s="175"/>
      <c r="AY50" s="176"/>
      <c r="AZ50" s="261"/>
      <c r="BA50" s="262"/>
      <c r="BB50" s="175"/>
      <c r="BC50" s="176"/>
      <c r="BD50" s="175"/>
      <c r="BE50" s="176"/>
      <c r="BF50" s="175"/>
      <c r="BG50" s="176"/>
      <c r="BH50" s="175"/>
      <c r="BI50" s="244"/>
      <c r="BJ50" s="175"/>
      <c r="BK50" s="176"/>
      <c r="BL50" s="203">
        <v>6</v>
      </c>
      <c r="BM50" s="204">
        <v>47</v>
      </c>
      <c r="BN50" s="203">
        <v>43</v>
      </c>
      <c r="BO50" s="204">
        <v>23</v>
      </c>
      <c r="BP50" s="175"/>
      <c r="BQ50" s="176"/>
      <c r="BR50" s="261"/>
      <c r="BS50" s="262"/>
      <c r="BT50" s="175"/>
      <c r="BU50" s="176"/>
      <c r="BV50" s="175"/>
      <c r="BW50" s="176"/>
      <c r="BX50" s="175"/>
      <c r="BY50" s="176"/>
      <c r="BZ50" s="175"/>
      <c r="CA50" s="176"/>
    </row>
    <row r="51" spans="2:79" s="95" customFormat="1" ht="25" customHeight="1" x14ac:dyDescent="0.35">
      <c r="B51" s="198">
        <v>2013</v>
      </c>
      <c r="C51" s="199" t="s">
        <v>47</v>
      </c>
      <c r="D51" s="200">
        <v>2</v>
      </c>
      <c r="E51" s="201">
        <v>106</v>
      </c>
      <c r="F51" s="202">
        <v>6</v>
      </c>
      <c r="G51" s="172">
        <v>54</v>
      </c>
      <c r="H51" s="194"/>
      <c r="I51" s="195"/>
      <c r="J51" s="194"/>
      <c r="K51" s="195"/>
      <c r="L51" s="194"/>
      <c r="M51" s="195"/>
      <c r="N51" s="171">
        <v>1</v>
      </c>
      <c r="O51" s="172">
        <v>10</v>
      </c>
      <c r="P51" s="171">
        <v>0</v>
      </c>
      <c r="Q51" s="172">
        <v>124</v>
      </c>
      <c r="R51" s="171">
        <v>0</v>
      </c>
      <c r="S51" s="204">
        <v>23</v>
      </c>
      <c r="T51" s="171">
        <v>7</v>
      </c>
      <c r="U51" s="172">
        <v>40</v>
      </c>
      <c r="V51" s="203">
        <v>12</v>
      </c>
      <c r="W51" s="204">
        <v>31</v>
      </c>
      <c r="X51" s="260">
        <v>6</v>
      </c>
      <c r="Y51" s="245">
        <v>7</v>
      </c>
      <c r="Z51" s="175"/>
      <c r="AA51" s="176"/>
      <c r="AB51" s="175"/>
      <c r="AC51" s="176"/>
      <c r="AD51" s="175"/>
      <c r="AE51" s="176"/>
      <c r="AF51" s="261"/>
      <c r="AG51" s="262"/>
      <c r="AH51" s="175"/>
      <c r="AI51" s="176"/>
      <c r="AJ51" s="261"/>
      <c r="AK51" s="262"/>
      <c r="AL51" s="175"/>
      <c r="AM51" s="176"/>
      <c r="AN51" s="261"/>
      <c r="AO51" s="262"/>
      <c r="AP51" s="175"/>
      <c r="AQ51" s="176"/>
      <c r="AR51" s="175"/>
      <c r="AS51" s="176"/>
      <c r="AT51" s="175"/>
      <c r="AU51" s="176"/>
      <c r="AV51" s="175"/>
      <c r="AW51" s="176"/>
      <c r="AX51" s="175"/>
      <c r="AY51" s="176"/>
      <c r="AZ51" s="261"/>
      <c r="BA51" s="262"/>
      <c r="BB51" s="175"/>
      <c r="BC51" s="176"/>
      <c r="BD51" s="175"/>
      <c r="BE51" s="176"/>
      <c r="BF51" s="175"/>
      <c r="BG51" s="176"/>
      <c r="BH51" s="175"/>
      <c r="BI51" s="244"/>
      <c r="BJ51" s="175"/>
      <c r="BK51" s="176"/>
      <c r="BL51" s="203">
        <v>6</v>
      </c>
      <c r="BM51" s="204">
        <v>47</v>
      </c>
      <c r="BN51" s="203">
        <v>43</v>
      </c>
      <c r="BO51" s="204">
        <v>23</v>
      </c>
      <c r="BP51" s="175"/>
      <c r="BQ51" s="176"/>
      <c r="BR51" s="261"/>
      <c r="BS51" s="262"/>
      <c r="BT51" s="175"/>
      <c r="BU51" s="176"/>
      <c r="BV51" s="175"/>
      <c r="BW51" s="176"/>
      <c r="BX51" s="175"/>
      <c r="BY51" s="176"/>
      <c r="BZ51" s="175"/>
      <c r="CA51" s="176"/>
    </row>
    <row r="52" spans="2:79" s="95" customFormat="1" ht="25" customHeight="1" thickBot="1" x14ac:dyDescent="0.4">
      <c r="B52" s="248">
        <v>2013</v>
      </c>
      <c r="C52" s="249" t="s">
        <v>48</v>
      </c>
      <c r="D52" s="214">
        <v>2</v>
      </c>
      <c r="E52" s="215">
        <v>107</v>
      </c>
      <c r="F52" s="216">
        <v>6</v>
      </c>
      <c r="G52" s="217">
        <v>56</v>
      </c>
      <c r="H52" s="183"/>
      <c r="I52" s="184"/>
      <c r="J52" s="183"/>
      <c r="K52" s="184"/>
      <c r="L52" s="183"/>
      <c r="M52" s="184"/>
      <c r="N52" s="220">
        <v>1</v>
      </c>
      <c r="O52" s="217">
        <v>10</v>
      </c>
      <c r="P52" s="220">
        <v>0</v>
      </c>
      <c r="Q52" s="217">
        <v>124</v>
      </c>
      <c r="R52" s="220">
        <v>0</v>
      </c>
      <c r="S52" s="219">
        <v>23</v>
      </c>
      <c r="T52" s="220">
        <v>7</v>
      </c>
      <c r="U52" s="217">
        <v>40</v>
      </c>
      <c r="V52" s="218">
        <v>12</v>
      </c>
      <c r="W52" s="219">
        <v>31</v>
      </c>
      <c r="X52" s="263">
        <v>6</v>
      </c>
      <c r="Y52" s="255">
        <v>7</v>
      </c>
      <c r="Z52" s="158"/>
      <c r="AA52" s="159"/>
      <c r="AB52" s="158"/>
      <c r="AC52" s="159"/>
      <c r="AD52" s="158"/>
      <c r="AE52" s="159"/>
      <c r="AF52" s="264"/>
      <c r="AG52" s="265"/>
      <c r="AH52" s="158"/>
      <c r="AI52" s="159"/>
      <c r="AJ52" s="264"/>
      <c r="AK52" s="265"/>
      <c r="AL52" s="158"/>
      <c r="AM52" s="159"/>
      <c r="AN52" s="264"/>
      <c r="AO52" s="265"/>
      <c r="AP52" s="158"/>
      <c r="AQ52" s="159"/>
      <c r="AR52" s="158"/>
      <c r="AS52" s="159"/>
      <c r="AT52" s="158"/>
      <c r="AU52" s="159"/>
      <c r="AV52" s="158"/>
      <c r="AW52" s="159"/>
      <c r="AX52" s="158"/>
      <c r="AY52" s="159"/>
      <c r="AZ52" s="264"/>
      <c r="BA52" s="265"/>
      <c r="BB52" s="158"/>
      <c r="BC52" s="159"/>
      <c r="BD52" s="158"/>
      <c r="BE52" s="159"/>
      <c r="BF52" s="158"/>
      <c r="BG52" s="159"/>
      <c r="BH52" s="158"/>
      <c r="BI52" s="254"/>
      <c r="BJ52" s="158"/>
      <c r="BK52" s="159"/>
      <c r="BL52" s="218">
        <v>6</v>
      </c>
      <c r="BM52" s="219">
        <v>47</v>
      </c>
      <c r="BN52" s="218">
        <v>43</v>
      </c>
      <c r="BO52" s="219">
        <v>24</v>
      </c>
      <c r="BP52" s="158"/>
      <c r="BQ52" s="159"/>
      <c r="BR52" s="264"/>
      <c r="BS52" s="265"/>
      <c r="BT52" s="158"/>
      <c r="BU52" s="159"/>
      <c r="BV52" s="158"/>
      <c r="BW52" s="159"/>
      <c r="BX52" s="158"/>
      <c r="BY52" s="159"/>
      <c r="BZ52" s="158"/>
      <c r="CA52" s="159"/>
    </row>
    <row r="53" spans="2:79" s="95" customFormat="1" ht="25" customHeight="1" thickTop="1" x14ac:dyDescent="0.35">
      <c r="B53" s="212">
        <v>2012</v>
      </c>
      <c r="C53" s="213" t="s">
        <v>49</v>
      </c>
      <c r="D53" s="230">
        <v>1</v>
      </c>
      <c r="E53" s="231">
        <v>112</v>
      </c>
      <c r="F53" s="232">
        <v>3</v>
      </c>
      <c r="G53" s="164">
        <v>27</v>
      </c>
      <c r="H53" s="189"/>
      <c r="I53" s="190"/>
      <c r="J53" s="189"/>
      <c r="K53" s="190"/>
      <c r="L53" s="189"/>
      <c r="M53" s="190"/>
      <c r="N53" s="163">
        <v>1</v>
      </c>
      <c r="O53" s="164">
        <v>10</v>
      </c>
      <c r="P53" s="163">
        <v>0</v>
      </c>
      <c r="Q53" s="164">
        <v>124</v>
      </c>
      <c r="R53" s="163">
        <v>0</v>
      </c>
      <c r="S53" s="235">
        <v>23</v>
      </c>
      <c r="T53" s="189"/>
      <c r="U53" s="190"/>
      <c r="V53" s="256">
        <v>14</v>
      </c>
      <c r="W53" s="235">
        <v>27</v>
      </c>
      <c r="X53" s="257">
        <v>6</v>
      </c>
      <c r="Y53" s="241">
        <v>7</v>
      </c>
      <c r="Z53" s="167"/>
      <c r="AA53" s="168"/>
      <c r="AB53" s="167"/>
      <c r="AC53" s="168"/>
      <c r="AD53" s="167"/>
      <c r="AE53" s="168"/>
      <c r="AF53" s="258"/>
      <c r="AG53" s="259"/>
      <c r="AH53" s="167"/>
      <c r="AI53" s="168"/>
      <c r="AJ53" s="258"/>
      <c r="AK53" s="259"/>
      <c r="AL53" s="167"/>
      <c r="AM53" s="168"/>
      <c r="AN53" s="258"/>
      <c r="AO53" s="259"/>
      <c r="AP53" s="167"/>
      <c r="AQ53" s="168"/>
      <c r="AR53" s="167"/>
      <c r="AS53" s="168"/>
      <c r="AT53" s="167"/>
      <c r="AU53" s="168"/>
      <c r="AV53" s="167"/>
      <c r="AW53" s="168"/>
      <c r="AX53" s="167"/>
      <c r="AY53" s="168"/>
      <c r="AZ53" s="258"/>
      <c r="BA53" s="259"/>
      <c r="BB53" s="167"/>
      <c r="BC53" s="168"/>
      <c r="BD53" s="167"/>
      <c r="BE53" s="168"/>
      <c r="BF53" s="167"/>
      <c r="BG53" s="168"/>
      <c r="BH53" s="167"/>
      <c r="BI53" s="238"/>
      <c r="BJ53" s="167"/>
      <c r="BK53" s="168"/>
      <c r="BL53" s="256">
        <v>6</v>
      </c>
      <c r="BM53" s="235">
        <v>57</v>
      </c>
      <c r="BN53" s="256">
        <v>43</v>
      </c>
      <c r="BO53" s="235">
        <v>23</v>
      </c>
      <c r="BP53" s="167"/>
      <c r="BQ53" s="168"/>
      <c r="BR53" s="258"/>
      <c r="BS53" s="259"/>
      <c r="BT53" s="167"/>
      <c r="BU53" s="168"/>
      <c r="BV53" s="167"/>
      <c r="BW53" s="168"/>
      <c r="BX53" s="167"/>
      <c r="BY53" s="168"/>
      <c r="BZ53" s="167"/>
      <c r="CA53" s="168"/>
    </row>
    <row r="54" spans="2:79" s="95" customFormat="1" ht="25" customHeight="1" x14ac:dyDescent="0.35">
      <c r="B54" s="198">
        <v>2012</v>
      </c>
      <c r="C54" s="199" t="s">
        <v>50</v>
      </c>
      <c r="D54" s="200">
        <v>1</v>
      </c>
      <c r="E54" s="201">
        <v>111</v>
      </c>
      <c r="F54" s="268"/>
      <c r="G54" s="195"/>
      <c r="H54" s="194"/>
      <c r="I54" s="195"/>
      <c r="J54" s="194"/>
      <c r="K54" s="195"/>
      <c r="L54" s="194"/>
      <c r="M54" s="195"/>
      <c r="N54" s="171">
        <v>1</v>
      </c>
      <c r="O54" s="172">
        <v>10</v>
      </c>
      <c r="P54" s="171">
        <v>0</v>
      </c>
      <c r="Q54" s="172">
        <v>130</v>
      </c>
      <c r="R54" s="171">
        <v>0</v>
      </c>
      <c r="S54" s="204">
        <v>23</v>
      </c>
      <c r="T54" s="194"/>
      <c r="U54" s="195"/>
      <c r="V54" s="203">
        <v>9</v>
      </c>
      <c r="W54" s="204">
        <v>31</v>
      </c>
      <c r="X54" s="260">
        <v>7</v>
      </c>
      <c r="Y54" s="245">
        <v>6</v>
      </c>
      <c r="Z54" s="175"/>
      <c r="AA54" s="176"/>
      <c r="AB54" s="175"/>
      <c r="AC54" s="176"/>
      <c r="AD54" s="175"/>
      <c r="AE54" s="176"/>
      <c r="AF54" s="261"/>
      <c r="AG54" s="262"/>
      <c r="AH54" s="175"/>
      <c r="AI54" s="176"/>
      <c r="AJ54" s="261"/>
      <c r="AK54" s="262"/>
      <c r="AL54" s="175"/>
      <c r="AM54" s="176"/>
      <c r="AN54" s="261"/>
      <c r="AO54" s="262"/>
      <c r="AP54" s="175"/>
      <c r="AQ54" s="176"/>
      <c r="AR54" s="175"/>
      <c r="AS54" s="176"/>
      <c r="AT54" s="175"/>
      <c r="AU54" s="176"/>
      <c r="AV54" s="175"/>
      <c r="AW54" s="176"/>
      <c r="AX54" s="175"/>
      <c r="AY54" s="176"/>
      <c r="AZ54" s="261"/>
      <c r="BA54" s="262"/>
      <c r="BB54" s="175"/>
      <c r="BC54" s="176"/>
      <c r="BD54" s="175"/>
      <c r="BE54" s="176"/>
      <c r="BF54" s="175"/>
      <c r="BG54" s="176"/>
      <c r="BH54" s="175"/>
      <c r="BI54" s="244"/>
      <c r="BJ54" s="175"/>
      <c r="BK54" s="176"/>
      <c r="BL54" s="203">
        <v>6</v>
      </c>
      <c r="BM54" s="204">
        <v>57</v>
      </c>
      <c r="BN54" s="203">
        <v>43</v>
      </c>
      <c r="BO54" s="204">
        <v>23</v>
      </c>
      <c r="BP54" s="175"/>
      <c r="BQ54" s="176"/>
      <c r="BR54" s="261"/>
      <c r="BS54" s="262"/>
      <c r="BT54" s="175"/>
      <c r="BU54" s="176"/>
      <c r="BV54" s="175"/>
      <c r="BW54" s="176"/>
      <c r="BX54" s="175"/>
      <c r="BY54" s="176"/>
      <c r="BZ54" s="175"/>
      <c r="CA54" s="176"/>
    </row>
    <row r="55" spans="2:79" s="95" customFormat="1" ht="25" customHeight="1" x14ac:dyDescent="0.35">
      <c r="B55" s="198">
        <v>2012</v>
      </c>
      <c r="C55" s="199" t="s">
        <v>47</v>
      </c>
      <c r="D55" s="200">
        <v>1</v>
      </c>
      <c r="E55" s="201">
        <v>112</v>
      </c>
      <c r="F55" s="268"/>
      <c r="G55" s="195"/>
      <c r="H55" s="194"/>
      <c r="I55" s="195"/>
      <c r="J55" s="194"/>
      <c r="K55" s="195"/>
      <c r="L55" s="194"/>
      <c r="M55" s="195"/>
      <c r="N55" s="171">
        <v>1</v>
      </c>
      <c r="O55" s="172">
        <v>10</v>
      </c>
      <c r="P55" s="171">
        <v>0</v>
      </c>
      <c r="Q55" s="172">
        <v>130</v>
      </c>
      <c r="R55" s="171">
        <v>0</v>
      </c>
      <c r="S55" s="204">
        <v>22</v>
      </c>
      <c r="T55" s="194"/>
      <c r="U55" s="195"/>
      <c r="V55" s="203">
        <v>9</v>
      </c>
      <c r="W55" s="204">
        <v>31</v>
      </c>
      <c r="X55" s="260">
        <v>7</v>
      </c>
      <c r="Y55" s="245">
        <v>7</v>
      </c>
      <c r="Z55" s="175"/>
      <c r="AA55" s="176"/>
      <c r="AB55" s="175"/>
      <c r="AC55" s="176"/>
      <c r="AD55" s="175"/>
      <c r="AE55" s="176"/>
      <c r="AF55" s="261"/>
      <c r="AG55" s="262"/>
      <c r="AH55" s="175"/>
      <c r="AI55" s="176"/>
      <c r="AJ55" s="261"/>
      <c r="AK55" s="262"/>
      <c r="AL55" s="175"/>
      <c r="AM55" s="176"/>
      <c r="AN55" s="261"/>
      <c r="AO55" s="262"/>
      <c r="AP55" s="175"/>
      <c r="AQ55" s="176"/>
      <c r="AR55" s="175"/>
      <c r="AS55" s="176"/>
      <c r="AT55" s="175"/>
      <c r="AU55" s="176"/>
      <c r="AV55" s="175"/>
      <c r="AW55" s="176"/>
      <c r="AX55" s="175"/>
      <c r="AY55" s="176"/>
      <c r="AZ55" s="261"/>
      <c r="BA55" s="262"/>
      <c r="BB55" s="175"/>
      <c r="BC55" s="176"/>
      <c r="BD55" s="175"/>
      <c r="BE55" s="176"/>
      <c r="BF55" s="175"/>
      <c r="BG55" s="176"/>
      <c r="BH55" s="175"/>
      <c r="BI55" s="244"/>
      <c r="BJ55" s="175"/>
      <c r="BK55" s="176"/>
      <c r="BL55" s="203">
        <v>6</v>
      </c>
      <c r="BM55" s="204">
        <v>57</v>
      </c>
      <c r="BN55" s="203">
        <v>11</v>
      </c>
      <c r="BO55" s="204">
        <v>39</v>
      </c>
      <c r="BP55" s="175"/>
      <c r="BQ55" s="176"/>
      <c r="BR55" s="261"/>
      <c r="BS55" s="262"/>
      <c r="BT55" s="175"/>
      <c r="BU55" s="176"/>
      <c r="BV55" s="175"/>
      <c r="BW55" s="176"/>
      <c r="BX55" s="175"/>
      <c r="BY55" s="176"/>
      <c r="BZ55" s="175"/>
      <c r="CA55" s="176"/>
    </row>
    <row r="56" spans="2:79" s="95" customFormat="1" ht="25" customHeight="1" thickBot="1" x14ac:dyDescent="0.4">
      <c r="B56" s="266">
        <v>2012</v>
      </c>
      <c r="C56" s="249" t="s">
        <v>48</v>
      </c>
      <c r="D56" s="214">
        <v>1</v>
      </c>
      <c r="E56" s="215">
        <v>111</v>
      </c>
      <c r="F56" s="269"/>
      <c r="G56" s="184"/>
      <c r="H56" s="183"/>
      <c r="I56" s="184"/>
      <c r="J56" s="183"/>
      <c r="K56" s="184"/>
      <c r="L56" s="183"/>
      <c r="M56" s="184"/>
      <c r="N56" s="220">
        <v>1</v>
      </c>
      <c r="O56" s="217">
        <v>10</v>
      </c>
      <c r="P56" s="220">
        <v>0</v>
      </c>
      <c r="Q56" s="217">
        <v>130</v>
      </c>
      <c r="R56" s="220">
        <v>0</v>
      </c>
      <c r="S56" s="219">
        <v>21</v>
      </c>
      <c r="T56" s="183"/>
      <c r="U56" s="184"/>
      <c r="V56" s="218">
        <v>9</v>
      </c>
      <c r="W56" s="219">
        <v>31</v>
      </c>
      <c r="X56" s="263">
        <v>5</v>
      </c>
      <c r="Y56" s="255">
        <v>10</v>
      </c>
      <c r="Z56" s="158"/>
      <c r="AA56" s="159"/>
      <c r="AB56" s="158"/>
      <c r="AC56" s="159"/>
      <c r="AD56" s="158"/>
      <c r="AE56" s="159"/>
      <c r="AF56" s="264"/>
      <c r="AG56" s="265"/>
      <c r="AH56" s="158"/>
      <c r="AI56" s="159"/>
      <c r="AJ56" s="264"/>
      <c r="AK56" s="265"/>
      <c r="AL56" s="158"/>
      <c r="AM56" s="159"/>
      <c r="AN56" s="264"/>
      <c r="AO56" s="265"/>
      <c r="AP56" s="158"/>
      <c r="AQ56" s="159"/>
      <c r="AR56" s="158"/>
      <c r="AS56" s="159"/>
      <c r="AT56" s="158"/>
      <c r="AU56" s="159"/>
      <c r="AV56" s="158"/>
      <c r="AW56" s="159"/>
      <c r="AX56" s="158"/>
      <c r="AY56" s="159"/>
      <c r="AZ56" s="264"/>
      <c r="BA56" s="265"/>
      <c r="BB56" s="158"/>
      <c r="BC56" s="159"/>
      <c r="BD56" s="158"/>
      <c r="BE56" s="159"/>
      <c r="BF56" s="158"/>
      <c r="BG56" s="159"/>
      <c r="BH56" s="158"/>
      <c r="BI56" s="254"/>
      <c r="BJ56" s="158"/>
      <c r="BK56" s="159"/>
      <c r="BL56" s="218">
        <v>6</v>
      </c>
      <c r="BM56" s="219">
        <v>57</v>
      </c>
      <c r="BN56" s="218">
        <v>9</v>
      </c>
      <c r="BO56" s="219">
        <v>39</v>
      </c>
      <c r="BP56" s="158"/>
      <c r="BQ56" s="159"/>
      <c r="BR56" s="264"/>
      <c r="BS56" s="265"/>
      <c r="BT56" s="158"/>
      <c r="BU56" s="159"/>
      <c r="BV56" s="158"/>
      <c r="BW56" s="159"/>
      <c r="BX56" s="158"/>
      <c r="BY56" s="159"/>
      <c r="BZ56" s="158"/>
      <c r="CA56" s="159"/>
    </row>
    <row r="57" spans="2:79" s="95" customFormat="1" ht="25" customHeight="1" thickTop="1" x14ac:dyDescent="0.35">
      <c r="B57" s="228">
        <v>2011</v>
      </c>
      <c r="C57" s="213" t="s">
        <v>49</v>
      </c>
      <c r="D57" s="230">
        <v>2</v>
      </c>
      <c r="E57" s="231">
        <v>109</v>
      </c>
      <c r="F57" s="270"/>
      <c r="G57" s="190"/>
      <c r="H57" s="189"/>
      <c r="I57" s="190"/>
      <c r="J57" s="189"/>
      <c r="K57" s="190"/>
      <c r="L57" s="189"/>
      <c r="M57" s="190"/>
      <c r="N57" s="163">
        <v>1</v>
      </c>
      <c r="O57" s="164">
        <v>10</v>
      </c>
      <c r="P57" s="163">
        <v>0</v>
      </c>
      <c r="Q57" s="164">
        <v>130</v>
      </c>
      <c r="R57" s="163">
        <v>0</v>
      </c>
      <c r="S57" s="235">
        <v>21</v>
      </c>
      <c r="T57" s="189"/>
      <c r="U57" s="190"/>
      <c r="V57" s="256">
        <v>9</v>
      </c>
      <c r="W57" s="235">
        <v>30</v>
      </c>
      <c r="X57" s="257">
        <v>4</v>
      </c>
      <c r="Y57" s="241">
        <v>11</v>
      </c>
      <c r="Z57" s="167"/>
      <c r="AA57" s="168"/>
      <c r="AB57" s="167"/>
      <c r="AC57" s="168"/>
      <c r="AD57" s="167"/>
      <c r="AE57" s="168"/>
      <c r="AF57" s="258"/>
      <c r="AG57" s="259"/>
      <c r="AH57" s="167"/>
      <c r="AI57" s="168"/>
      <c r="AJ57" s="258"/>
      <c r="AK57" s="259"/>
      <c r="AL57" s="167"/>
      <c r="AM57" s="168"/>
      <c r="AN57" s="258"/>
      <c r="AO57" s="259"/>
      <c r="AP57" s="167"/>
      <c r="AQ57" s="168"/>
      <c r="AR57" s="167"/>
      <c r="AS57" s="168"/>
      <c r="AT57" s="167"/>
      <c r="AU57" s="168"/>
      <c r="AV57" s="167"/>
      <c r="AW57" s="168"/>
      <c r="AX57" s="167"/>
      <c r="AY57" s="168"/>
      <c r="AZ57" s="258"/>
      <c r="BA57" s="259"/>
      <c r="BB57" s="167"/>
      <c r="BC57" s="168"/>
      <c r="BD57" s="167"/>
      <c r="BE57" s="168"/>
      <c r="BF57" s="167"/>
      <c r="BG57" s="168"/>
      <c r="BH57" s="167"/>
      <c r="BI57" s="238"/>
      <c r="BJ57" s="167"/>
      <c r="BK57" s="168"/>
      <c r="BL57" s="256">
        <v>6</v>
      </c>
      <c r="BM57" s="235">
        <v>57</v>
      </c>
      <c r="BN57" s="256">
        <v>6</v>
      </c>
      <c r="BO57" s="235">
        <v>37</v>
      </c>
      <c r="BP57" s="167"/>
      <c r="BQ57" s="168"/>
      <c r="BR57" s="258"/>
      <c r="BS57" s="259"/>
      <c r="BT57" s="167"/>
      <c r="BU57" s="168"/>
      <c r="BV57" s="167"/>
      <c r="BW57" s="168"/>
      <c r="BX57" s="167"/>
      <c r="BY57" s="168"/>
      <c r="BZ57" s="167"/>
      <c r="CA57" s="168"/>
    </row>
    <row r="58" spans="2:79" s="95" customFormat="1" ht="25" customHeight="1" x14ac:dyDescent="0.35">
      <c r="B58" s="198">
        <v>2011</v>
      </c>
      <c r="C58" s="199" t="s">
        <v>50</v>
      </c>
      <c r="D58" s="200">
        <v>3</v>
      </c>
      <c r="E58" s="201">
        <v>110</v>
      </c>
      <c r="F58" s="268"/>
      <c r="G58" s="195"/>
      <c r="H58" s="194"/>
      <c r="I58" s="195"/>
      <c r="J58" s="194"/>
      <c r="K58" s="195"/>
      <c r="L58" s="194"/>
      <c r="M58" s="195"/>
      <c r="N58" s="171">
        <v>1</v>
      </c>
      <c r="O58" s="172">
        <v>10</v>
      </c>
      <c r="P58" s="171">
        <v>0</v>
      </c>
      <c r="Q58" s="172">
        <v>130</v>
      </c>
      <c r="R58" s="171">
        <v>0</v>
      </c>
      <c r="S58" s="204">
        <v>21</v>
      </c>
      <c r="T58" s="194"/>
      <c r="U58" s="195"/>
      <c r="V58" s="203">
        <v>9</v>
      </c>
      <c r="W58" s="204">
        <v>30</v>
      </c>
      <c r="X58" s="260">
        <v>6</v>
      </c>
      <c r="Y58" s="245">
        <v>13</v>
      </c>
      <c r="Z58" s="175"/>
      <c r="AA58" s="176"/>
      <c r="AB58" s="175"/>
      <c r="AC58" s="176"/>
      <c r="AD58" s="175"/>
      <c r="AE58" s="176"/>
      <c r="AF58" s="261"/>
      <c r="AG58" s="262"/>
      <c r="AH58" s="175"/>
      <c r="AI58" s="176"/>
      <c r="AJ58" s="261"/>
      <c r="AK58" s="262"/>
      <c r="AL58" s="175"/>
      <c r="AM58" s="176"/>
      <c r="AN58" s="261"/>
      <c r="AO58" s="262"/>
      <c r="AP58" s="175"/>
      <c r="AQ58" s="176"/>
      <c r="AR58" s="175"/>
      <c r="AS58" s="176"/>
      <c r="AT58" s="175"/>
      <c r="AU58" s="176"/>
      <c r="AV58" s="175"/>
      <c r="AW58" s="176"/>
      <c r="AX58" s="175"/>
      <c r="AY58" s="176"/>
      <c r="AZ58" s="261"/>
      <c r="BA58" s="262"/>
      <c r="BB58" s="175"/>
      <c r="BC58" s="176"/>
      <c r="BD58" s="175"/>
      <c r="BE58" s="176"/>
      <c r="BF58" s="175"/>
      <c r="BG58" s="176"/>
      <c r="BH58" s="175"/>
      <c r="BI58" s="244"/>
      <c r="BJ58" s="175"/>
      <c r="BK58" s="176"/>
      <c r="BL58" s="203">
        <v>7</v>
      </c>
      <c r="BM58" s="204">
        <v>57</v>
      </c>
      <c r="BN58" s="203">
        <v>6</v>
      </c>
      <c r="BO58" s="204">
        <v>37</v>
      </c>
      <c r="BP58" s="175"/>
      <c r="BQ58" s="176"/>
      <c r="BR58" s="261"/>
      <c r="BS58" s="262"/>
      <c r="BT58" s="175"/>
      <c r="BU58" s="176"/>
      <c r="BV58" s="175"/>
      <c r="BW58" s="176"/>
      <c r="BX58" s="175"/>
      <c r="BY58" s="176"/>
      <c r="BZ58" s="175"/>
      <c r="CA58" s="176"/>
    </row>
    <row r="59" spans="2:79" s="95" customFormat="1" ht="25" customHeight="1" x14ac:dyDescent="0.35">
      <c r="B59" s="198">
        <v>2011</v>
      </c>
      <c r="C59" s="199" t="s">
        <v>47</v>
      </c>
      <c r="D59" s="200">
        <v>3</v>
      </c>
      <c r="E59" s="201">
        <v>109</v>
      </c>
      <c r="F59" s="268"/>
      <c r="G59" s="195"/>
      <c r="H59" s="194"/>
      <c r="I59" s="195"/>
      <c r="J59" s="194"/>
      <c r="K59" s="195"/>
      <c r="L59" s="194"/>
      <c r="M59" s="195"/>
      <c r="N59" s="171">
        <v>1</v>
      </c>
      <c r="O59" s="172">
        <v>10</v>
      </c>
      <c r="P59" s="171">
        <v>0</v>
      </c>
      <c r="Q59" s="172">
        <v>131</v>
      </c>
      <c r="R59" s="171">
        <v>1</v>
      </c>
      <c r="S59" s="204">
        <v>20</v>
      </c>
      <c r="T59" s="194"/>
      <c r="U59" s="195"/>
      <c r="V59" s="203">
        <v>9</v>
      </c>
      <c r="W59" s="204">
        <v>30</v>
      </c>
      <c r="X59" s="260">
        <v>5</v>
      </c>
      <c r="Y59" s="245">
        <v>11</v>
      </c>
      <c r="Z59" s="175"/>
      <c r="AA59" s="176"/>
      <c r="AB59" s="175"/>
      <c r="AC59" s="176"/>
      <c r="AD59" s="175"/>
      <c r="AE59" s="176"/>
      <c r="AF59" s="261"/>
      <c r="AG59" s="262"/>
      <c r="AH59" s="175"/>
      <c r="AI59" s="176"/>
      <c r="AJ59" s="261"/>
      <c r="AK59" s="262"/>
      <c r="AL59" s="175"/>
      <c r="AM59" s="176"/>
      <c r="AN59" s="261"/>
      <c r="AO59" s="262"/>
      <c r="AP59" s="175"/>
      <c r="AQ59" s="176"/>
      <c r="AR59" s="175"/>
      <c r="AS59" s="176"/>
      <c r="AT59" s="175"/>
      <c r="AU59" s="176"/>
      <c r="AV59" s="175"/>
      <c r="AW59" s="176"/>
      <c r="AX59" s="175"/>
      <c r="AY59" s="176"/>
      <c r="AZ59" s="261"/>
      <c r="BA59" s="262"/>
      <c r="BB59" s="175"/>
      <c r="BC59" s="176"/>
      <c r="BD59" s="175"/>
      <c r="BE59" s="176"/>
      <c r="BF59" s="175"/>
      <c r="BG59" s="176"/>
      <c r="BH59" s="175"/>
      <c r="BI59" s="244"/>
      <c r="BJ59" s="175"/>
      <c r="BK59" s="176"/>
      <c r="BL59" s="203">
        <v>7</v>
      </c>
      <c r="BM59" s="204">
        <v>56</v>
      </c>
      <c r="BN59" s="203">
        <v>6</v>
      </c>
      <c r="BO59" s="204">
        <v>37</v>
      </c>
      <c r="BP59" s="175"/>
      <c r="BQ59" s="176"/>
      <c r="BR59" s="261"/>
      <c r="BS59" s="262"/>
      <c r="BT59" s="175"/>
      <c r="BU59" s="176"/>
      <c r="BV59" s="175"/>
      <c r="BW59" s="176"/>
      <c r="BX59" s="175"/>
      <c r="BY59" s="176"/>
      <c r="BZ59" s="175"/>
      <c r="CA59" s="176"/>
    </row>
    <row r="60" spans="2:79" s="95" customFormat="1" ht="25" customHeight="1" thickBot="1" x14ac:dyDescent="0.4">
      <c r="B60" s="248">
        <v>2011</v>
      </c>
      <c r="C60" s="249" t="s">
        <v>48</v>
      </c>
      <c r="D60" s="214">
        <v>3</v>
      </c>
      <c r="E60" s="215">
        <v>107</v>
      </c>
      <c r="F60" s="269"/>
      <c r="G60" s="184"/>
      <c r="H60" s="183"/>
      <c r="I60" s="184"/>
      <c r="J60" s="183"/>
      <c r="K60" s="184"/>
      <c r="L60" s="183"/>
      <c r="M60" s="184"/>
      <c r="N60" s="220">
        <v>1</v>
      </c>
      <c r="O60" s="217">
        <v>10</v>
      </c>
      <c r="P60" s="220">
        <v>0</v>
      </c>
      <c r="Q60" s="217">
        <v>131</v>
      </c>
      <c r="R60" s="220">
        <v>1</v>
      </c>
      <c r="S60" s="219">
        <v>20</v>
      </c>
      <c r="T60" s="183"/>
      <c r="U60" s="184"/>
      <c r="V60" s="218">
        <v>9</v>
      </c>
      <c r="W60" s="219">
        <v>30</v>
      </c>
      <c r="X60" s="263">
        <v>17</v>
      </c>
      <c r="Y60" s="255">
        <v>0</v>
      </c>
      <c r="Z60" s="158"/>
      <c r="AA60" s="159"/>
      <c r="AB60" s="158"/>
      <c r="AC60" s="159"/>
      <c r="AD60" s="158"/>
      <c r="AE60" s="159"/>
      <c r="AF60" s="264"/>
      <c r="AG60" s="265"/>
      <c r="AH60" s="158"/>
      <c r="AI60" s="159"/>
      <c r="AJ60" s="264"/>
      <c r="AK60" s="265"/>
      <c r="AL60" s="158"/>
      <c r="AM60" s="159"/>
      <c r="AN60" s="264"/>
      <c r="AO60" s="265"/>
      <c r="AP60" s="158"/>
      <c r="AQ60" s="159"/>
      <c r="AR60" s="158"/>
      <c r="AS60" s="159"/>
      <c r="AT60" s="158"/>
      <c r="AU60" s="159"/>
      <c r="AV60" s="158"/>
      <c r="AW60" s="159"/>
      <c r="AX60" s="158"/>
      <c r="AY60" s="159"/>
      <c r="AZ60" s="264"/>
      <c r="BA60" s="265"/>
      <c r="BB60" s="158"/>
      <c r="BC60" s="159"/>
      <c r="BD60" s="158"/>
      <c r="BE60" s="159"/>
      <c r="BF60" s="158"/>
      <c r="BG60" s="159"/>
      <c r="BH60" s="158"/>
      <c r="BI60" s="254"/>
      <c r="BJ60" s="158"/>
      <c r="BK60" s="159"/>
      <c r="BL60" s="218">
        <v>7</v>
      </c>
      <c r="BM60" s="219">
        <v>56</v>
      </c>
      <c r="BN60" s="218">
        <v>6</v>
      </c>
      <c r="BO60" s="219">
        <v>37</v>
      </c>
      <c r="BP60" s="158"/>
      <c r="BQ60" s="159"/>
      <c r="BR60" s="264"/>
      <c r="BS60" s="265"/>
      <c r="BT60" s="158"/>
      <c r="BU60" s="159"/>
      <c r="BV60" s="158"/>
      <c r="BW60" s="159"/>
      <c r="BX60" s="158"/>
      <c r="BY60" s="159"/>
      <c r="BZ60" s="158"/>
      <c r="CA60" s="159"/>
    </row>
    <row r="61" spans="2:79" s="95" customFormat="1" ht="25" customHeight="1" thickTop="1" x14ac:dyDescent="0.35">
      <c r="B61" s="212">
        <v>2010</v>
      </c>
      <c r="C61" s="213" t="s">
        <v>49</v>
      </c>
      <c r="D61" s="230">
        <v>3</v>
      </c>
      <c r="E61" s="231">
        <v>114</v>
      </c>
      <c r="F61" s="270"/>
      <c r="G61" s="190"/>
      <c r="H61" s="189"/>
      <c r="I61" s="190"/>
      <c r="J61" s="189"/>
      <c r="K61" s="190"/>
      <c r="L61" s="189"/>
      <c r="M61" s="190"/>
      <c r="N61" s="163">
        <v>1</v>
      </c>
      <c r="O61" s="164">
        <v>10</v>
      </c>
      <c r="P61" s="163">
        <v>0</v>
      </c>
      <c r="Q61" s="164">
        <v>130</v>
      </c>
      <c r="R61" s="163">
        <v>1</v>
      </c>
      <c r="S61" s="235">
        <v>20</v>
      </c>
      <c r="T61" s="189"/>
      <c r="U61" s="190"/>
      <c r="V61" s="167"/>
      <c r="W61" s="168"/>
      <c r="X61" s="258"/>
      <c r="Y61" s="259"/>
      <c r="Z61" s="167"/>
      <c r="AA61" s="168"/>
      <c r="AB61" s="167"/>
      <c r="AC61" s="168"/>
      <c r="AD61" s="167"/>
      <c r="AE61" s="168"/>
      <c r="AF61" s="258"/>
      <c r="AG61" s="259"/>
      <c r="AH61" s="167"/>
      <c r="AI61" s="168"/>
      <c r="AJ61" s="258"/>
      <c r="AK61" s="259"/>
      <c r="AL61" s="167"/>
      <c r="AM61" s="168"/>
      <c r="AN61" s="258"/>
      <c r="AO61" s="259"/>
      <c r="AP61" s="167"/>
      <c r="AQ61" s="168"/>
      <c r="AR61" s="167"/>
      <c r="AS61" s="168"/>
      <c r="AT61" s="167"/>
      <c r="AU61" s="168"/>
      <c r="AV61" s="167"/>
      <c r="AW61" s="168"/>
      <c r="AX61" s="167"/>
      <c r="AY61" s="168"/>
      <c r="AZ61" s="258"/>
      <c r="BA61" s="259"/>
      <c r="BB61" s="167"/>
      <c r="BC61" s="168"/>
      <c r="BD61" s="167"/>
      <c r="BE61" s="168"/>
      <c r="BF61" s="167"/>
      <c r="BG61" s="168"/>
      <c r="BH61" s="167"/>
      <c r="BI61" s="238"/>
      <c r="BJ61" s="167"/>
      <c r="BK61" s="168"/>
      <c r="BL61" s="256">
        <v>7</v>
      </c>
      <c r="BM61" s="235">
        <v>51</v>
      </c>
      <c r="BN61" s="256">
        <v>6</v>
      </c>
      <c r="BO61" s="235">
        <v>37</v>
      </c>
      <c r="BP61" s="167"/>
      <c r="BQ61" s="168"/>
      <c r="BR61" s="258"/>
      <c r="BS61" s="259"/>
      <c r="BT61" s="167"/>
      <c r="BU61" s="168"/>
      <c r="BV61" s="167"/>
      <c r="BW61" s="168"/>
      <c r="BX61" s="167"/>
      <c r="BY61" s="168"/>
      <c r="BZ61" s="167"/>
      <c r="CA61" s="168"/>
    </row>
    <row r="62" spans="2:79" s="95" customFormat="1" ht="25" customHeight="1" x14ac:dyDescent="0.35">
      <c r="B62" s="198">
        <v>2010</v>
      </c>
      <c r="C62" s="199" t="s">
        <v>50</v>
      </c>
      <c r="D62" s="200">
        <v>3</v>
      </c>
      <c r="E62" s="201">
        <v>114</v>
      </c>
      <c r="F62" s="268"/>
      <c r="G62" s="195"/>
      <c r="H62" s="194"/>
      <c r="I62" s="195"/>
      <c r="J62" s="194"/>
      <c r="K62" s="195"/>
      <c r="L62" s="194"/>
      <c r="M62" s="195"/>
      <c r="N62" s="171">
        <v>1</v>
      </c>
      <c r="O62" s="172">
        <v>16</v>
      </c>
      <c r="P62" s="171">
        <v>0</v>
      </c>
      <c r="Q62" s="172">
        <v>130</v>
      </c>
      <c r="R62" s="171">
        <v>2</v>
      </c>
      <c r="S62" s="204">
        <v>16</v>
      </c>
      <c r="T62" s="194"/>
      <c r="U62" s="195"/>
      <c r="V62" s="175"/>
      <c r="W62" s="176"/>
      <c r="X62" s="261"/>
      <c r="Y62" s="262"/>
      <c r="Z62" s="175"/>
      <c r="AA62" s="176"/>
      <c r="AB62" s="175"/>
      <c r="AC62" s="176"/>
      <c r="AD62" s="175"/>
      <c r="AE62" s="176"/>
      <c r="AF62" s="261"/>
      <c r="AG62" s="262"/>
      <c r="AH62" s="175"/>
      <c r="AI62" s="176"/>
      <c r="AJ62" s="261"/>
      <c r="AK62" s="262"/>
      <c r="AL62" s="175"/>
      <c r="AM62" s="176"/>
      <c r="AN62" s="261"/>
      <c r="AO62" s="262"/>
      <c r="AP62" s="175"/>
      <c r="AQ62" s="176"/>
      <c r="AR62" s="175"/>
      <c r="AS62" s="176"/>
      <c r="AT62" s="175"/>
      <c r="AU62" s="176"/>
      <c r="AV62" s="175"/>
      <c r="AW62" s="176"/>
      <c r="AX62" s="175"/>
      <c r="AY62" s="176"/>
      <c r="AZ62" s="261"/>
      <c r="BA62" s="262"/>
      <c r="BB62" s="175"/>
      <c r="BC62" s="176"/>
      <c r="BD62" s="175"/>
      <c r="BE62" s="176"/>
      <c r="BF62" s="175"/>
      <c r="BG62" s="176"/>
      <c r="BH62" s="175"/>
      <c r="BI62" s="244"/>
      <c r="BJ62" s="175"/>
      <c r="BK62" s="176"/>
      <c r="BL62" s="203">
        <v>7</v>
      </c>
      <c r="BM62" s="204">
        <v>58</v>
      </c>
      <c r="BN62" s="203">
        <v>9</v>
      </c>
      <c r="BO62" s="204">
        <v>35</v>
      </c>
      <c r="BP62" s="175"/>
      <c r="BQ62" s="176"/>
      <c r="BR62" s="261"/>
      <c r="BS62" s="262"/>
      <c r="BT62" s="175"/>
      <c r="BU62" s="176"/>
      <c r="BV62" s="175"/>
      <c r="BW62" s="176"/>
      <c r="BX62" s="175"/>
      <c r="BY62" s="176"/>
      <c r="BZ62" s="175"/>
      <c r="CA62" s="176"/>
    </row>
    <row r="63" spans="2:79" s="95" customFormat="1" ht="25" customHeight="1" x14ac:dyDescent="0.35">
      <c r="B63" s="198">
        <v>2010</v>
      </c>
      <c r="C63" s="199" t="s">
        <v>47</v>
      </c>
      <c r="D63" s="200">
        <v>3</v>
      </c>
      <c r="E63" s="201">
        <v>116</v>
      </c>
      <c r="F63" s="268"/>
      <c r="G63" s="195"/>
      <c r="H63" s="194"/>
      <c r="I63" s="195"/>
      <c r="J63" s="194"/>
      <c r="K63" s="195"/>
      <c r="L63" s="194"/>
      <c r="M63" s="195"/>
      <c r="N63" s="171">
        <v>1</v>
      </c>
      <c r="O63" s="172">
        <v>10</v>
      </c>
      <c r="P63" s="171">
        <v>0</v>
      </c>
      <c r="Q63" s="172">
        <v>130</v>
      </c>
      <c r="R63" s="171">
        <v>2</v>
      </c>
      <c r="S63" s="204">
        <v>16</v>
      </c>
      <c r="T63" s="194"/>
      <c r="U63" s="195"/>
      <c r="V63" s="175"/>
      <c r="W63" s="176"/>
      <c r="X63" s="261"/>
      <c r="Y63" s="262"/>
      <c r="Z63" s="175"/>
      <c r="AA63" s="176"/>
      <c r="AB63" s="175"/>
      <c r="AC63" s="176"/>
      <c r="AD63" s="175"/>
      <c r="AE63" s="176"/>
      <c r="AF63" s="261"/>
      <c r="AG63" s="262"/>
      <c r="AH63" s="175"/>
      <c r="AI63" s="176"/>
      <c r="AJ63" s="261"/>
      <c r="AK63" s="262"/>
      <c r="AL63" s="175"/>
      <c r="AM63" s="176"/>
      <c r="AN63" s="261"/>
      <c r="AO63" s="262"/>
      <c r="AP63" s="175"/>
      <c r="AQ63" s="176"/>
      <c r="AR63" s="175"/>
      <c r="AS63" s="176"/>
      <c r="AT63" s="175"/>
      <c r="AU63" s="176"/>
      <c r="AV63" s="175"/>
      <c r="AW63" s="176"/>
      <c r="AX63" s="175"/>
      <c r="AY63" s="176"/>
      <c r="AZ63" s="261"/>
      <c r="BA63" s="262"/>
      <c r="BB63" s="175"/>
      <c r="BC63" s="176"/>
      <c r="BD63" s="175"/>
      <c r="BE63" s="176"/>
      <c r="BF63" s="175"/>
      <c r="BG63" s="176"/>
      <c r="BH63" s="175"/>
      <c r="BI63" s="244"/>
      <c r="BJ63" s="175"/>
      <c r="BK63" s="176"/>
      <c r="BL63" s="203">
        <v>7</v>
      </c>
      <c r="BM63" s="204">
        <v>51</v>
      </c>
      <c r="BN63" s="203">
        <v>9</v>
      </c>
      <c r="BO63" s="204">
        <v>34</v>
      </c>
      <c r="BP63" s="175"/>
      <c r="BQ63" s="176"/>
      <c r="BR63" s="261"/>
      <c r="BS63" s="262"/>
      <c r="BT63" s="175"/>
      <c r="BU63" s="176"/>
      <c r="BV63" s="175"/>
      <c r="BW63" s="176"/>
      <c r="BX63" s="175"/>
      <c r="BY63" s="176"/>
      <c r="BZ63" s="175"/>
      <c r="CA63" s="176"/>
    </row>
    <row r="64" spans="2:79" s="95" customFormat="1" ht="25" customHeight="1" thickBot="1" x14ac:dyDescent="0.4">
      <c r="B64" s="266">
        <v>2010</v>
      </c>
      <c r="C64" s="267" t="s">
        <v>48</v>
      </c>
      <c r="D64" s="214">
        <v>4</v>
      </c>
      <c r="E64" s="215">
        <v>115</v>
      </c>
      <c r="F64" s="269"/>
      <c r="G64" s="184"/>
      <c r="H64" s="183"/>
      <c r="I64" s="184"/>
      <c r="J64" s="183"/>
      <c r="K64" s="184"/>
      <c r="L64" s="183"/>
      <c r="M64" s="184"/>
      <c r="N64" s="220">
        <v>1</v>
      </c>
      <c r="O64" s="217">
        <v>10</v>
      </c>
      <c r="P64" s="220">
        <v>0</v>
      </c>
      <c r="Q64" s="217">
        <v>130</v>
      </c>
      <c r="R64" s="220">
        <v>2</v>
      </c>
      <c r="S64" s="219">
        <v>16</v>
      </c>
      <c r="T64" s="183"/>
      <c r="U64" s="184"/>
      <c r="V64" s="158"/>
      <c r="W64" s="159"/>
      <c r="X64" s="264"/>
      <c r="Y64" s="265"/>
      <c r="Z64" s="158"/>
      <c r="AA64" s="159"/>
      <c r="AB64" s="158"/>
      <c r="AC64" s="159"/>
      <c r="AD64" s="158"/>
      <c r="AE64" s="159"/>
      <c r="AF64" s="264"/>
      <c r="AG64" s="265"/>
      <c r="AH64" s="158"/>
      <c r="AI64" s="159"/>
      <c r="AJ64" s="264"/>
      <c r="AK64" s="265"/>
      <c r="AL64" s="158"/>
      <c r="AM64" s="159"/>
      <c r="AN64" s="264"/>
      <c r="AO64" s="265"/>
      <c r="AP64" s="158"/>
      <c r="AQ64" s="159"/>
      <c r="AR64" s="158"/>
      <c r="AS64" s="159"/>
      <c r="AT64" s="158"/>
      <c r="AU64" s="159"/>
      <c r="AV64" s="158"/>
      <c r="AW64" s="159"/>
      <c r="AX64" s="158"/>
      <c r="AY64" s="159"/>
      <c r="AZ64" s="264"/>
      <c r="BA64" s="265"/>
      <c r="BB64" s="158"/>
      <c r="BC64" s="159"/>
      <c r="BD64" s="158"/>
      <c r="BE64" s="159"/>
      <c r="BF64" s="158"/>
      <c r="BG64" s="159"/>
      <c r="BH64" s="158"/>
      <c r="BI64" s="254"/>
      <c r="BJ64" s="158"/>
      <c r="BK64" s="159"/>
      <c r="BL64" s="218">
        <v>7</v>
      </c>
      <c r="BM64" s="219">
        <v>51</v>
      </c>
      <c r="BN64" s="218">
        <v>8</v>
      </c>
      <c r="BO64" s="219">
        <v>36</v>
      </c>
      <c r="BP64" s="158"/>
      <c r="BQ64" s="159"/>
      <c r="BR64" s="264"/>
      <c r="BS64" s="265"/>
      <c r="BT64" s="158"/>
      <c r="BU64" s="159"/>
      <c r="BV64" s="158"/>
      <c r="BW64" s="159"/>
      <c r="BX64" s="158"/>
      <c r="BY64" s="159"/>
      <c r="BZ64" s="158"/>
      <c r="CA64" s="159"/>
    </row>
    <row r="65" spans="2:79" s="95" customFormat="1" ht="25" customHeight="1" thickTop="1" x14ac:dyDescent="0.35">
      <c r="B65" s="228">
        <v>2009</v>
      </c>
      <c r="C65" s="229" t="s">
        <v>49</v>
      </c>
      <c r="D65" s="230">
        <v>3</v>
      </c>
      <c r="E65" s="231">
        <v>117</v>
      </c>
      <c r="F65" s="270"/>
      <c r="G65" s="190"/>
      <c r="H65" s="189"/>
      <c r="I65" s="190"/>
      <c r="J65" s="189"/>
      <c r="K65" s="190"/>
      <c r="L65" s="189"/>
      <c r="M65" s="190"/>
      <c r="N65" s="163">
        <v>1</v>
      </c>
      <c r="O65" s="164">
        <v>20</v>
      </c>
      <c r="P65" s="163">
        <v>0</v>
      </c>
      <c r="Q65" s="164">
        <v>130</v>
      </c>
      <c r="R65" s="163">
        <v>2</v>
      </c>
      <c r="S65" s="235">
        <v>16</v>
      </c>
      <c r="T65" s="189"/>
      <c r="U65" s="190"/>
      <c r="V65" s="167"/>
      <c r="W65" s="168"/>
      <c r="X65" s="258"/>
      <c r="Y65" s="259"/>
      <c r="Z65" s="167"/>
      <c r="AA65" s="168"/>
      <c r="AB65" s="167"/>
      <c r="AC65" s="168"/>
      <c r="AD65" s="167"/>
      <c r="AE65" s="168"/>
      <c r="AF65" s="258"/>
      <c r="AG65" s="259"/>
      <c r="AH65" s="167"/>
      <c r="AI65" s="168"/>
      <c r="AJ65" s="258"/>
      <c r="AK65" s="259"/>
      <c r="AL65" s="167"/>
      <c r="AM65" s="168"/>
      <c r="AN65" s="258"/>
      <c r="AO65" s="259"/>
      <c r="AP65" s="167"/>
      <c r="AQ65" s="168"/>
      <c r="AR65" s="167"/>
      <c r="AS65" s="168"/>
      <c r="AT65" s="167"/>
      <c r="AU65" s="168"/>
      <c r="AV65" s="167"/>
      <c r="AW65" s="168"/>
      <c r="AX65" s="167"/>
      <c r="AY65" s="168"/>
      <c r="AZ65" s="258"/>
      <c r="BA65" s="259"/>
      <c r="BB65" s="167"/>
      <c r="BC65" s="168"/>
      <c r="BD65" s="167"/>
      <c r="BE65" s="168"/>
      <c r="BF65" s="167"/>
      <c r="BG65" s="168"/>
      <c r="BH65" s="167"/>
      <c r="BI65" s="238"/>
      <c r="BJ65" s="167"/>
      <c r="BK65" s="168"/>
      <c r="BL65" s="256">
        <v>7</v>
      </c>
      <c r="BM65" s="235">
        <v>51</v>
      </c>
      <c r="BN65" s="167"/>
      <c r="BO65" s="168"/>
      <c r="BP65" s="167"/>
      <c r="BQ65" s="168"/>
      <c r="BR65" s="258"/>
      <c r="BS65" s="259"/>
      <c r="BT65" s="167"/>
      <c r="BU65" s="168"/>
      <c r="BV65" s="167"/>
      <c r="BW65" s="168"/>
      <c r="BX65" s="167"/>
      <c r="BY65" s="168"/>
      <c r="BZ65" s="167"/>
      <c r="CA65" s="168"/>
    </row>
    <row r="66" spans="2:79" s="95" customFormat="1" ht="25" customHeight="1" x14ac:dyDescent="0.35">
      <c r="B66" s="198">
        <v>2009</v>
      </c>
      <c r="C66" s="199" t="s">
        <v>50</v>
      </c>
      <c r="D66" s="200">
        <v>3</v>
      </c>
      <c r="E66" s="201">
        <v>117</v>
      </c>
      <c r="F66" s="268"/>
      <c r="G66" s="195"/>
      <c r="H66" s="194"/>
      <c r="I66" s="195"/>
      <c r="J66" s="194"/>
      <c r="K66" s="195"/>
      <c r="L66" s="194"/>
      <c r="M66" s="195"/>
      <c r="N66" s="171">
        <v>1</v>
      </c>
      <c r="O66" s="172">
        <v>22</v>
      </c>
      <c r="P66" s="171">
        <v>0</v>
      </c>
      <c r="Q66" s="172">
        <v>130</v>
      </c>
      <c r="R66" s="194"/>
      <c r="S66" s="176"/>
      <c r="T66" s="194"/>
      <c r="U66" s="195"/>
      <c r="V66" s="175"/>
      <c r="W66" s="176"/>
      <c r="X66" s="261"/>
      <c r="Y66" s="262"/>
      <c r="Z66" s="175"/>
      <c r="AA66" s="176"/>
      <c r="AB66" s="175"/>
      <c r="AC66" s="176"/>
      <c r="AD66" s="175"/>
      <c r="AE66" s="176"/>
      <c r="AF66" s="261"/>
      <c r="AG66" s="262"/>
      <c r="AH66" s="175"/>
      <c r="AI66" s="176"/>
      <c r="AJ66" s="261"/>
      <c r="AK66" s="262"/>
      <c r="AL66" s="175"/>
      <c r="AM66" s="176"/>
      <c r="AN66" s="261"/>
      <c r="AO66" s="262"/>
      <c r="AP66" s="175"/>
      <c r="AQ66" s="176"/>
      <c r="AR66" s="175"/>
      <c r="AS66" s="176"/>
      <c r="AT66" s="175"/>
      <c r="AU66" s="176"/>
      <c r="AV66" s="175"/>
      <c r="AW66" s="176"/>
      <c r="AX66" s="175"/>
      <c r="AY66" s="176"/>
      <c r="AZ66" s="261"/>
      <c r="BA66" s="262"/>
      <c r="BB66" s="175"/>
      <c r="BC66" s="176"/>
      <c r="BD66" s="175"/>
      <c r="BE66" s="176"/>
      <c r="BF66" s="175"/>
      <c r="BG66" s="176"/>
      <c r="BH66" s="175"/>
      <c r="BI66" s="244"/>
      <c r="BJ66" s="175"/>
      <c r="BK66" s="176"/>
      <c r="BL66" s="203">
        <v>7</v>
      </c>
      <c r="BM66" s="204">
        <v>51</v>
      </c>
      <c r="BN66" s="175"/>
      <c r="BO66" s="176"/>
      <c r="BP66" s="175"/>
      <c r="BQ66" s="176"/>
      <c r="BR66" s="261"/>
      <c r="BS66" s="262"/>
      <c r="BT66" s="175"/>
      <c r="BU66" s="176"/>
      <c r="BV66" s="175"/>
      <c r="BW66" s="176"/>
      <c r="BX66" s="175"/>
      <c r="BY66" s="176"/>
      <c r="BZ66" s="175"/>
      <c r="CA66" s="176"/>
    </row>
    <row r="67" spans="2:79" s="95" customFormat="1" ht="25" customHeight="1" x14ac:dyDescent="0.35">
      <c r="B67" s="198">
        <v>2009</v>
      </c>
      <c r="C67" s="199" t="s">
        <v>47</v>
      </c>
      <c r="D67" s="200">
        <v>3</v>
      </c>
      <c r="E67" s="201">
        <v>117</v>
      </c>
      <c r="F67" s="268"/>
      <c r="G67" s="195"/>
      <c r="H67" s="194"/>
      <c r="I67" s="195"/>
      <c r="J67" s="194"/>
      <c r="K67" s="195"/>
      <c r="L67" s="194"/>
      <c r="M67" s="195"/>
      <c r="N67" s="171">
        <v>1</v>
      </c>
      <c r="O67" s="172">
        <v>23</v>
      </c>
      <c r="P67" s="171">
        <v>0</v>
      </c>
      <c r="Q67" s="172">
        <v>130</v>
      </c>
      <c r="R67" s="194"/>
      <c r="S67" s="176"/>
      <c r="T67" s="194"/>
      <c r="U67" s="195"/>
      <c r="V67" s="175"/>
      <c r="W67" s="176"/>
      <c r="X67" s="261"/>
      <c r="Y67" s="262"/>
      <c r="Z67" s="175"/>
      <c r="AA67" s="176"/>
      <c r="AB67" s="175"/>
      <c r="AC67" s="176"/>
      <c r="AD67" s="175"/>
      <c r="AE67" s="176"/>
      <c r="AF67" s="261"/>
      <c r="AG67" s="262"/>
      <c r="AH67" s="175"/>
      <c r="AI67" s="176"/>
      <c r="AJ67" s="261"/>
      <c r="AK67" s="262"/>
      <c r="AL67" s="175"/>
      <c r="AM67" s="176"/>
      <c r="AN67" s="261"/>
      <c r="AO67" s="262"/>
      <c r="AP67" s="175"/>
      <c r="AQ67" s="176"/>
      <c r="AR67" s="175"/>
      <c r="AS67" s="176"/>
      <c r="AT67" s="175"/>
      <c r="AU67" s="176"/>
      <c r="AV67" s="175"/>
      <c r="AW67" s="176"/>
      <c r="AX67" s="175"/>
      <c r="AY67" s="176"/>
      <c r="AZ67" s="261"/>
      <c r="BA67" s="262"/>
      <c r="BB67" s="175"/>
      <c r="BC67" s="176"/>
      <c r="BD67" s="175"/>
      <c r="BE67" s="176"/>
      <c r="BF67" s="175"/>
      <c r="BG67" s="176"/>
      <c r="BH67" s="175"/>
      <c r="BI67" s="244"/>
      <c r="BJ67" s="175"/>
      <c r="BK67" s="176"/>
      <c r="BL67" s="203">
        <v>1</v>
      </c>
      <c r="BM67" s="204">
        <v>10</v>
      </c>
      <c r="BN67" s="175"/>
      <c r="BO67" s="176"/>
      <c r="BP67" s="175"/>
      <c r="BQ67" s="176"/>
      <c r="BR67" s="261"/>
      <c r="BS67" s="262"/>
      <c r="BT67" s="175"/>
      <c r="BU67" s="176"/>
      <c r="BV67" s="175"/>
      <c r="BW67" s="176"/>
      <c r="BX67" s="175"/>
      <c r="BY67" s="176"/>
      <c r="BZ67" s="175"/>
      <c r="CA67" s="176"/>
    </row>
    <row r="68" spans="2:79" s="95" customFormat="1" ht="25" customHeight="1" thickBot="1" x14ac:dyDescent="0.4">
      <c r="B68" s="271">
        <v>2009</v>
      </c>
      <c r="C68" s="272" t="s">
        <v>48</v>
      </c>
      <c r="D68" s="273">
        <v>3</v>
      </c>
      <c r="E68" s="274">
        <v>117</v>
      </c>
      <c r="F68" s="275"/>
      <c r="G68" s="276"/>
      <c r="H68" s="277"/>
      <c r="I68" s="276"/>
      <c r="J68" s="183"/>
      <c r="K68" s="184"/>
      <c r="L68" s="277"/>
      <c r="M68" s="276"/>
      <c r="N68" s="278">
        <v>1</v>
      </c>
      <c r="O68" s="279">
        <v>23</v>
      </c>
      <c r="P68" s="278">
        <v>0</v>
      </c>
      <c r="Q68" s="279">
        <v>130</v>
      </c>
      <c r="R68" s="277"/>
      <c r="S68" s="280"/>
      <c r="T68" s="277"/>
      <c r="U68" s="276"/>
      <c r="V68" s="281"/>
      <c r="W68" s="280"/>
      <c r="X68" s="282"/>
      <c r="Y68" s="283"/>
      <c r="Z68" s="281"/>
      <c r="AA68" s="280"/>
      <c r="AB68" s="281"/>
      <c r="AC68" s="280"/>
      <c r="AD68" s="281"/>
      <c r="AE68" s="280"/>
      <c r="AF68" s="282"/>
      <c r="AG68" s="283"/>
      <c r="AH68" s="281"/>
      <c r="AI68" s="280"/>
      <c r="AJ68" s="282"/>
      <c r="AK68" s="283"/>
      <c r="AL68" s="281"/>
      <c r="AM68" s="280"/>
      <c r="AN68" s="282"/>
      <c r="AO68" s="283"/>
      <c r="AP68" s="281"/>
      <c r="AQ68" s="280"/>
      <c r="AR68" s="281"/>
      <c r="AS68" s="280"/>
      <c r="AT68" s="281"/>
      <c r="AU68" s="280"/>
      <c r="AV68" s="281"/>
      <c r="AW68" s="280"/>
      <c r="AX68" s="281"/>
      <c r="AY68" s="280"/>
      <c r="AZ68" s="282"/>
      <c r="BA68" s="283"/>
      <c r="BB68" s="281"/>
      <c r="BC68" s="280"/>
      <c r="BD68" s="281"/>
      <c r="BE68" s="280"/>
      <c r="BF68" s="281"/>
      <c r="BG68" s="280"/>
      <c r="BH68" s="281"/>
      <c r="BI68" s="284"/>
      <c r="BJ68" s="281"/>
      <c r="BK68" s="280"/>
      <c r="BL68" s="285">
        <v>1</v>
      </c>
      <c r="BM68" s="286">
        <v>9</v>
      </c>
      <c r="BN68" s="281"/>
      <c r="BO68" s="280"/>
      <c r="BP68" s="281"/>
      <c r="BQ68" s="280"/>
      <c r="BR68" s="282"/>
      <c r="BS68" s="283"/>
      <c r="BT68" s="281"/>
      <c r="BU68" s="280"/>
      <c r="BV68" s="281"/>
      <c r="BW68" s="280"/>
      <c r="BX68" s="281"/>
      <c r="BY68" s="280"/>
      <c r="BZ68" s="281"/>
      <c r="CA68" s="280"/>
    </row>
    <row r="69" spans="2:79" ht="15.5" x14ac:dyDescent="0.35">
      <c r="B69" s="63" t="s">
        <v>51</v>
      </c>
      <c r="C69" s="63"/>
      <c r="D69" s="287"/>
      <c r="E69" s="129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63"/>
      <c r="T69" s="63"/>
      <c r="U69" s="129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</row>
    <row r="70" spans="2:79" ht="15.5" x14ac:dyDescent="0.35">
      <c r="B70" s="100" t="s">
        <v>52</v>
      </c>
      <c r="C70" s="68"/>
      <c r="D70" s="64"/>
      <c r="E70" s="101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63"/>
      <c r="T70" s="68"/>
      <c r="U70" s="64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</row>
    <row r="71" spans="2:79" ht="15.5" x14ac:dyDescent="0.35">
      <c r="B71" s="100" t="s">
        <v>53</v>
      </c>
      <c r="C71" s="68"/>
      <c r="D71" s="64"/>
      <c r="E71" s="101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69"/>
      <c r="T71" s="64"/>
      <c r="U71" s="64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</row>
    <row r="72" spans="2:79" ht="15.5" x14ac:dyDescent="0.35">
      <c r="B72" s="100" t="s">
        <v>54</v>
      </c>
      <c r="C72" s="64"/>
      <c r="D72" s="64"/>
      <c r="E72" s="101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64"/>
      <c r="T72" s="69"/>
      <c r="U72" s="64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</row>
    <row r="73" spans="2:79" ht="15.5" x14ac:dyDescent="0.35">
      <c r="B73" s="70"/>
      <c r="C73" s="69" t="s">
        <v>55</v>
      </c>
      <c r="D73" s="64"/>
      <c r="E73" s="64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64"/>
      <c r="T73" s="69"/>
      <c r="U73" s="64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</row>
    <row r="74" spans="2:79" ht="15.5" x14ac:dyDescent="0.35">
      <c r="B74" s="39"/>
      <c r="C74" s="69" t="s">
        <v>56</v>
      </c>
      <c r="D74" s="64"/>
      <c r="E74" s="101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68"/>
      <c r="T74" s="63"/>
      <c r="U74" s="64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</row>
    <row r="75" spans="2:79" ht="15.5" x14ac:dyDescent="0.35">
      <c r="B75" s="71"/>
      <c r="C75" s="63" t="s">
        <v>57</v>
      </c>
      <c r="D75" s="64"/>
      <c r="E75" s="102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</row>
    <row r="76" spans="2:79" ht="15.5" x14ac:dyDescent="0.35">
      <c r="B76" s="111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</row>
    <row r="77" spans="2:79" ht="15.5" x14ac:dyDescent="0.35"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</row>
    <row r="78" spans="2:79" ht="15.5" x14ac:dyDescent="0.35"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</row>
    <row r="79" spans="2:79" ht="15.5" x14ac:dyDescent="0.35"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</row>
    <row r="80" spans="2:79" ht="15.5" x14ac:dyDescent="0.35"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</row>
    <row r="81" spans="2:79" ht="15.5" x14ac:dyDescent="0.35"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</row>
    <row r="82" spans="2:79" ht="15.5" x14ac:dyDescent="0.35"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</row>
    <row r="83" spans="2:79" ht="15.5" x14ac:dyDescent="0.35"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</row>
    <row r="84" spans="2:79" ht="15.5" x14ac:dyDescent="0.35"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</row>
    <row r="85" spans="2:79" ht="15.5" x14ac:dyDescent="0.35"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</row>
    <row r="86" spans="2:79" ht="15.5" x14ac:dyDescent="0.35"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</row>
    <row r="87" spans="2:79" ht="15.5" x14ac:dyDescent="0.35"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</row>
    <row r="88" spans="2:79" ht="15.5" x14ac:dyDescent="0.35"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</row>
    <row r="89" spans="2:79" ht="15.5" x14ac:dyDescent="0.35"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</row>
    <row r="90" spans="2:79" ht="15.5" x14ac:dyDescent="0.35"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</row>
    <row r="91" spans="2:79" ht="15.5" x14ac:dyDescent="0.35"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</row>
    <row r="92" spans="2:79" ht="15.5" x14ac:dyDescent="0.35"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</row>
    <row r="93" spans="2:79" ht="15.5" x14ac:dyDescent="0.35"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</row>
    <row r="94" spans="2:79" ht="15.5" x14ac:dyDescent="0.35"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3"/>
      <c r="BW94" s="103"/>
      <c r="BX94" s="103"/>
      <c r="BY94" s="103"/>
      <c r="BZ94" s="103"/>
      <c r="CA94" s="103"/>
    </row>
    <row r="95" spans="2:79" ht="15.5" x14ac:dyDescent="0.35"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</row>
    <row r="96" spans="2:79" ht="15.5" x14ac:dyDescent="0.35"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</row>
    <row r="97" spans="2:79" ht="15.5" x14ac:dyDescent="0.35"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3"/>
      <c r="BR97" s="103"/>
      <c r="BS97" s="103"/>
      <c r="BT97" s="103"/>
      <c r="BU97" s="103"/>
      <c r="BV97" s="103"/>
      <c r="BW97" s="103"/>
      <c r="BX97" s="103"/>
      <c r="BY97" s="103"/>
      <c r="BZ97" s="103"/>
      <c r="CA97" s="103"/>
    </row>
    <row r="98" spans="2:79" ht="15.5" x14ac:dyDescent="0.35"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3"/>
      <c r="BW98" s="103"/>
      <c r="BX98" s="103"/>
      <c r="BY98" s="103"/>
      <c r="BZ98" s="103"/>
      <c r="CA98" s="103"/>
    </row>
    <row r="99" spans="2:79" ht="15.5" x14ac:dyDescent="0.35"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3"/>
      <c r="BW99" s="103"/>
      <c r="BX99" s="103"/>
      <c r="BY99" s="103"/>
      <c r="BZ99" s="103"/>
      <c r="CA99" s="103"/>
    </row>
    <row r="100" spans="2:79" ht="15.5" x14ac:dyDescent="0.35"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3"/>
      <c r="BW100" s="103"/>
      <c r="BX100" s="103"/>
      <c r="BY100" s="103"/>
      <c r="BZ100" s="103"/>
      <c r="CA100" s="103"/>
    </row>
    <row r="101" spans="2:79" ht="15.5" x14ac:dyDescent="0.35"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3"/>
      <c r="BU101" s="103"/>
      <c r="BV101" s="103"/>
      <c r="BW101" s="103"/>
      <c r="BX101" s="103"/>
      <c r="BY101" s="103"/>
      <c r="BZ101" s="103"/>
      <c r="CA101" s="103"/>
    </row>
    <row r="102" spans="2:79" ht="15.5" x14ac:dyDescent="0.35"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</row>
    <row r="103" spans="2:79" ht="15.5" x14ac:dyDescent="0.35"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</row>
    <row r="104" spans="2:79" ht="15.5" x14ac:dyDescent="0.35"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3"/>
      <c r="BW104" s="103"/>
      <c r="BX104" s="103"/>
      <c r="BY104" s="103"/>
      <c r="BZ104" s="103"/>
      <c r="CA104" s="103"/>
    </row>
    <row r="105" spans="2:79" ht="15.5" x14ac:dyDescent="0.35"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BY105" s="103"/>
      <c r="BZ105" s="103"/>
      <c r="CA105" s="103"/>
    </row>
    <row r="106" spans="2:79" ht="15.5" x14ac:dyDescent="0.35"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</row>
    <row r="107" spans="2:79" ht="15.5" x14ac:dyDescent="0.35"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</row>
    <row r="108" spans="2:79" ht="15.5" x14ac:dyDescent="0.35"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3"/>
      <c r="BW108" s="103"/>
      <c r="BX108" s="103"/>
      <c r="BY108" s="103"/>
      <c r="BZ108" s="103"/>
      <c r="CA108" s="103"/>
    </row>
    <row r="109" spans="2:79" ht="15.5" x14ac:dyDescent="0.35"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</row>
    <row r="110" spans="2:79" ht="15.5" x14ac:dyDescent="0.35"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</row>
    <row r="111" spans="2:79" ht="15.5" x14ac:dyDescent="0.35"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  <c r="BY111" s="103"/>
      <c r="BZ111" s="103"/>
      <c r="CA111" s="103"/>
    </row>
    <row r="112" spans="2:79" ht="15.5" x14ac:dyDescent="0.35"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  <c r="BY112" s="103"/>
      <c r="BZ112" s="103"/>
      <c r="CA112" s="103"/>
    </row>
    <row r="113" spans="2:79" ht="15.5" x14ac:dyDescent="0.35"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03"/>
      <c r="BZ113" s="103"/>
      <c r="CA113" s="103"/>
    </row>
    <row r="114" spans="2:79" ht="15.5" x14ac:dyDescent="0.35"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</row>
    <row r="115" spans="2:79" ht="15.5" x14ac:dyDescent="0.35"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</row>
    <row r="116" spans="2:79" ht="15.5" x14ac:dyDescent="0.35"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3"/>
      <c r="BW116" s="103"/>
      <c r="BX116" s="103"/>
      <c r="BY116" s="103"/>
      <c r="BZ116" s="103"/>
      <c r="CA116" s="103"/>
    </row>
  </sheetData>
  <mergeCells count="43">
    <mergeCell ref="N5:O5"/>
    <mergeCell ref="AJ5:AK5"/>
    <mergeCell ref="BL4:BO4"/>
    <mergeCell ref="P5:Q5"/>
    <mergeCell ref="R5:S5"/>
    <mergeCell ref="T5:U5"/>
    <mergeCell ref="V5:W5"/>
    <mergeCell ref="X5:Y5"/>
    <mergeCell ref="Z5:AA5"/>
    <mergeCell ref="AB5:AC5"/>
    <mergeCell ref="AD5:AE5"/>
    <mergeCell ref="B5:C5"/>
    <mergeCell ref="BJ5:BK5"/>
    <mergeCell ref="BL5:BM5"/>
    <mergeCell ref="BN5:BO5"/>
    <mergeCell ref="BP5:BQ5"/>
    <mergeCell ref="AV5:AW5"/>
    <mergeCell ref="AX5:AY5"/>
    <mergeCell ref="AZ5:BA5"/>
    <mergeCell ref="BB5:BC5"/>
    <mergeCell ref="BD5:BE5"/>
    <mergeCell ref="BF5:BG5"/>
    <mergeCell ref="AH5:AI5"/>
    <mergeCell ref="AL5:AM5"/>
    <mergeCell ref="AN5:AO5"/>
    <mergeCell ref="AP5:AQ5"/>
    <mergeCell ref="AR5:AS5"/>
    <mergeCell ref="BZ5:CA5"/>
    <mergeCell ref="D4:M4"/>
    <mergeCell ref="AF5:AG5"/>
    <mergeCell ref="N4:BK4"/>
    <mergeCell ref="BP4:CA4"/>
    <mergeCell ref="BR5:BS5"/>
    <mergeCell ref="BX5:BY5"/>
    <mergeCell ref="AT5:AU5"/>
    <mergeCell ref="BH5:BI5"/>
    <mergeCell ref="BT5:BU5"/>
    <mergeCell ref="BV5:BW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DBCE-0BA2-422E-AC19-C7C569E1CB03}">
  <sheetPr codeName="Sheet9"/>
  <dimension ref="B1:JB82"/>
  <sheetViews>
    <sheetView showGridLines="0" workbookViewId="0">
      <selection activeCell="F77" sqref="F77"/>
    </sheetView>
  </sheetViews>
  <sheetFormatPr defaultColWidth="9.1796875" defaultRowHeight="14.5" x14ac:dyDescent="0.35"/>
  <cols>
    <col min="1" max="1" width="16.453125" style="66" customWidth="1"/>
    <col min="2" max="191" width="15.54296875" style="66" customWidth="1"/>
    <col min="192" max="192" width="15.1796875" style="66" customWidth="1"/>
    <col min="193" max="262" width="15.54296875" style="66" customWidth="1"/>
    <col min="263" max="16384" width="9.1796875" style="66"/>
  </cols>
  <sheetData>
    <row r="1" spans="2:262" ht="16" thickBot="1" x14ac:dyDescent="0.4"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8"/>
      <c r="CD1" s="288"/>
      <c r="CE1" s="288"/>
      <c r="CF1" s="288"/>
      <c r="CG1" s="288"/>
      <c r="CH1" s="288"/>
      <c r="CI1" s="288"/>
      <c r="CJ1" s="289"/>
      <c r="CK1" s="288"/>
      <c r="CL1" s="288"/>
      <c r="CM1" s="288"/>
      <c r="CN1" s="288"/>
      <c r="CO1" s="288"/>
      <c r="CP1" s="288"/>
      <c r="CQ1" s="288"/>
      <c r="CR1" s="288"/>
      <c r="CS1" s="288"/>
      <c r="CT1" s="288"/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8"/>
      <c r="DK1" s="288"/>
      <c r="DL1" s="288"/>
      <c r="DM1" s="288"/>
      <c r="DN1" s="288"/>
      <c r="DO1" s="288"/>
      <c r="DP1" s="288"/>
      <c r="DQ1" s="288"/>
      <c r="DR1" s="288"/>
      <c r="DS1" s="288"/>
      <c r="DT1" s="288"/>
      <c r="DU1" s="288"/>
      <c r="DV1" s="288"/>
      <c r="DW1" s="288"/>
      <c r="DX1" s="288"/>
      <c r="DY1" s="288"/>
      <c r="DZ1" s="288"/>
      <c r="EA1" s="288"/>
      <c r="EB1" s="288"/>
      <c r="EC1" s="288"/>
      <c r="ED1" s="288"/>
      <c r="EE1" s="288"/>
      <c r="EF1" s="288"/>
      <c r="EG1" s="288"/>
      <c r="EH1" s="288"/>
      <c r="EI1" s="288"/>
      <c r="EJ1" s="288"/>
      <c r="EK1" s="288"/>
      <c r="EL1" s="288"/>
      <c r="EM1" s="288"/>
      <c r="EN1" s="288"/>
      <c r="EO1" s="288"/>
      <c r="EP1" s="288"/>
      <c r="EQ1" s="288"/>
      <c r="ER1" s="288"/>
      <c r="ES1" s="288"/>
      <c r="ET1" s="288"/>
      <c r="EU1" s="288"/>
      <c r="EV1" s="288"/>
      <c r="EW1" s="288"/>
      <c r="EX1" s="288"/>
      <c r="EY1" s="288"/>
      <c r="EZ1" s="288"/>
      <c r="FA1" s="288"/>
      <c r="FB1" s="288"/>
      <c r="FC1" s="288"/>
      <c r="FD1" s="288"/>
      <c r="FE1" s="288"/>
      <c r="FF1" s="288"/>
      <c r="FG1" s="288"/>
      <c r="FH1" s="288"/>
      <c r="FI1" s="288"/>
      <c r="FJ1" s="288"/>
      <c r="FK1" s="288"/>
      <c r="FL1" s="288"/>
      <c r="FM1" s="288"/>
      <c r="FN1" s="288"/>
      <c r="FO1" s="288"/>
      <c r="FP1" s="288"/>
      <c r="FQ1" s="288"/>
      <c r="FR1" s="288"/>
      <c r="FS1" s="288"/>
      <c r="FT1" s="288"/>
      <c r="FU1" s="288"/>
      <c r="FV1" s="288"/>
      <c r="FW1" s="288"/>
      <c r="FX1" s="288"/>
      <c r="FY1" s="288"/>
      <c r="FZ1" s="288"/>
      <c r="GA1" s="288"/>
      <c r="GB1" s="288"/>
      <c r="GC1" s="288"/>
      <c r="GD1" s="288"/>
      <c r="GE1" s="288"/>
      <c r="GF1" s="288"/>
      <c r="GG1" s="288"/>
      <c r="GH1" s="288"/>
      <c r="GI1" s="288"/>
      <c r="GJ1" s="288"/>
      <c r="GK1" s="288"/>
      <c r="GL1" s="288"/>
      <c r="GM1" s="288"/>
      <c r="GN1" s="288"/>
      <c r="GO1" s="288"/>
      <c r="GP1" s="288"/>
      <c r="GQ1" s="288"/>
      <c r="GR1" s="288"/>
      <c r="GS1" s="288"/>
      <c r="GT1" s="288"/>
      <c r="GU1" s="288"/>
      <c r="GV1" s="288"/>
      <c r="GW1" s="288"/>
      <c r="GX1" s="288"/>
      <c r="GY1" s="288"/>
      <c r="GZ1" s="288"/>
      <c r="HA1" s="288"/>
      <c r="HB1" s="288"/>
      <c r="HC1" s="288"/>
      <c r="HD1" s="288"/>
      <c r="HE1" s="288"/>
      <c r="HF1" s="288"/>
      <c r="HG1" s="288"/>
      <c r="HH1" s="288"/>
      <c r="HI1" s="288"/>
      <c r="HJ1" s="288"/>
      <c r="HK1" s="288"/>
      <c r="HL1" s="288"/>
      <c r="HM1" s="288"/>
      <c r="HN1" s="288"/>
      <c r="HO1" s="288"/>
      <c r="HP1" s="288"/>
      <c r="HQ1" s="288"/>
      <c r="HR1" s="288"/>
      <c r="HS1" s="288"/>
      <c r="HT1" s="288"/>
      <c r="HU1" s="288"/>
      <c r="HV1" s="288"/>
      <c r="HW1" s="288"/>
      <c r="HX1" s="288"/>
      <c r="HY1" s="288"/>
      <c r="HZ1" s="288"/>
      <c r="IA1" s="288"/>
      <c r="IB1" s="288"/>
      <c r="IC1" s="288"/>
      <c r="ID1" s="288"/>
      <c r="IE1" s="288"/>
      <c r="IF1" s="288"/>
      <c r="IG1" s="288"/>
      <c r="IH1" s="288"/>
      <c r="II1" s="288"/>
      <c r="IJ1" s="288"/>
      <c r="IK1" s="288"/>
      <c r="IL1" s="288"/>
      <c r="IM1" s="288"/>
      <c r="IN1" s="288"/>
      <c r="IO1" s="288"/>
      <c r="IP1" s="288"/>
      <c r="IQ1" s="288"/>
      <c r="IR1" s="288"/>
      <c r="IS1" s="288"/>
      <c r="IT1" s="288"/>
      <c r="IU1" s="288"/>
      <c r="IV1" s="288"/>
      <c r="IW1" s="288"/>
      <c r="IX1" s="288"/>
      <c r="IY1" s="288"/>
      <c r="IZ1" s="288"/>
      <c r="JA1" s="288"/>
      <c r="JB1" s="288"/>
    </row>
    <row r="2" spans="2:262" s="12" customFormat="1" ht="47.15" customHeight="1" thickBot="1" x14ac:dyDescent="0.3">
      <c r="B2" s="290" t="s">
        <v>78</v>
      </c>
      <c r="C2" s="291"/>
      <c r="D2" s="577" t="s">
        <v>79</v>
      </c>
      <c r="E2" s="578"/>
      <c r="F2" s="578"/>
      <c r="G2" s="578"/>
      <c r="H2" s="578"/>
      <c r="I2" s="578"/>
      <c r="J2" s="579"/>
      <c r="K2" s="584" t="s">
        <v>80</v>
      </c>
      <c r="L2" s="585"/>
      <c r="M2" s="585"/>
      <c r="N2" s="585"/>
      <c r="O2" s="585"/>
      <c r="P2" s="585"/>
      <c r="Q2" s="586"/>
      <c r="R2" s="577" t="s">
        <v>81</v>
      </c>
      <c r="S2" s="578"/>
      <c r="T2" s="578"/>
      <c r="U2" s="578"/>
      <c r="V2" s="578"/>
      <c r="W2" s="578"/>
      <c r="X2" s="579"/>
      <c r="Y2" s="584" t="s">
        <v>96</v>
      </c>
      <c r="Z2" s="585"/>
      <c r="AA2" s="585"/>
      <c r="AB2" s="585"/>
      <c r="AC2" s="585"/>
      <c r="AD2" s="585"/>
      <c r="AE2" s="586"/>
      <c r="AF2" s="577" t="s">
        <v>84</v>
      </c>
      <c r="AG2" s="578"/>
      <c r="AH2" s="578"/>
      <c r="AI2" s="578"/>
      <c r="AJ2" s="578"/>
      <c r="AK2" s="578"/>
      <c r="AL2" s="579"/>
      <c r="AM2" s="584" t="s">
        <v>85</v>
      </c>
      <c r="AN2" s="585"/>
      <c r="AO2" s="585"/>
      <c r="AP2" s="585"/>
      <c r="AQ2" s="585"/>
      <c r="AR2" s="585"/>
      <c r="AS2" s="586"/>
      <c r="AT2" s="577" t="s">
        <v>86</v>
      </c>
      <c r="AU2" s="578"/>
      <c r="AV2" s="578"/>
      <c r="AW2" s="578"/>
      <c r="AX2" s="578"/>
      <c r="AY2" s="578"/>
      <c r="AZ2" s="579"/>
      <c r="BA2" s="584" t="s">
        <v>17</v>
      </c>
      <c r="BB2" s="585"/>
      <c r="BC2" s="585"/>
      <c r="BD2" s="585"/>
      <c r="BE2" s="585"/>
      <c r="BF2" s="585"/>
      <c r="BG2" s="586"/>
      <c r="BH2" s="577" t="s">
        <v>87</v>
      </c>
      <c r="BI2" s="578"/>
      <c r="BJ2" s="578"/>
      <c r="BK2" s="578"/>
      <c r="BL2" s="578"/>
      <c r="BM2" s="578"/>
      <c r="BN2" s="579"/>
      <c r="BO2" s="584" t="s">
        <v>19</v>
      </c>
      <c r="BP2" s="585"/>
      <c r="BQ2" s="585"/>
      <c r="BR2" s="585"/>
      <c r="BS2" s="585"/>
      <c r="BT2" s="585"/>
      <c r="BU2" s="586"/>
      <c r="BV2" s="577" t="s">
        <v>20</v>
      </c>
      <c r="BW2" s="578"/>
      <c r="BX2" s="578"/>
      <c r="BY2" s="578"/>
      <c r="BZ2" s="578"/>
      <c r="CA2" s="578"/>
      <c r="CB2" s="579"/>
      <c r="CC2" s="584" t="s">
        <v>88</v>
      </c>
      <c r="CD2" s="585"/>
      <c r="CE2" s="585"/>
      <c r="CF2" s="585"/>
      <c r="CG2" s="585"/>
      <c r="CH2" s="585"/>
      <c r="CI2" s="586"/>
      <c r="CJ2" s="577" t="s">
        <v>22</v>
      </c>
      <c r="CK2" s="578"/>
      <c r="CL2" s="578"/>
      <c r="CM2" s="578"/>
      <c r="CN2" s="578"/>
      <c r="CO2" s="578"/>
      <c r="CP2" s="579"/>
      <c r="CQ2" s="584" t="s">
        <v>23</v>
      </c>
      <c r="CR2" s="585"/>
      <c r="CS2" s="585"/>
      <c r="CT2" s="585"/>
      <c r="CU2" s="585"/>
      <c r="CV2" s="585"/>
      <c r="CW2" s="586"/>
      <c r="CX2" s="577" t="s">
        <v>24</v>
      </c>
      <c r="CY2" s="578"/>
      <c r="CZ2" s="578"/>
      <c r="DA2" s="578"/>
      <c r="DB2" s="578"/>
      <c r="DC2" s="578"/>
      <c r="DD2" s="579"/>
      <c r="DE2" s="584" t="s">
        <v>25</v>
      </c>
      <c r="DF2" s="585"/>
      <c r="DG2" s="585"/>
      <c r="DH2" s="585"/>
      <c r="DI2" s="585"/>
      <c r="DJ2" s="585"/>
      <c r="DK2" s="586"/>
      <c r="DL2" s="577" t="s">
        <v>26</v>
      </c>
      <c r="DM2" s="578"/>
      <c r="DN2" s="578"/>
      <c r="DO2" s="578"/>
      <c r="DP2" s="578"/>
      <c r="DQ2" s="578"/>
      <c r="DR2" s="579"/>
      <c r="DS2" s="584" t="s">
        <v>27</v>
      </c>
      <c r="DT2" s="585"/>
      <c r="DU2" s="585"/>
      <c r="DV2" s="585"/>
      <c r="DW2" s="585"/>
      <c r="DX2" s="585"/>
      <c r="DY2" s="586"/>
      <c r="DZ2" s="577" t="s">
        <v>28</v>
      </c>
      <c r="EA2" s="578"/>
      <c r="EB2" s="578"/>
      <c r="EC2" s="578"/>
      <c r="ED2" s="578"/>
      <c r="EE2" s="578"/>
      <c r="EF2" s="579"/>
      <c r="EG2" s="584" t="s">
        <v>29</v>
      </c>
      <c r="EH2" s="585"/>
      <c r="EI2" s="585"/>
      <c r="EJ2" s="585"/>
      <c r="EK2" s="585"/>
      <c r="EL2" s="585"/>
      <c r="EM2" s="586"/>
      <c r="EN2" s="577" t="s">
        <v>30</v>
      </c>
      <c r="EO2" s="578"/>
      <c r="EP2" s="578"/>
      <c r="EQ2" s="578"/>
      <c r="ER2" s="578"/>
      <c r="ES2" s="578"/>
      <c r="ET2" s="579"/>
      <c r="EU2" s="584" t="s">
        <v>31</v>
      </c>
      <c r="EV2" s="585"/>
      <c r="EW2" s="585"/>
      <c r="EX2" s="585"/>
      <c r="EY2" s="585"/>
      <c r="EZ2" s="585"/>
      <c r="FA2" s="586"/>
      <c r="FB2" s="577" t="s">
        <v>32</v>
      </c>
      <c r="FC2" s="578"/>
      <c r="FD2" s="578"/>
      <c r="FE2" s="578"/>
      <c r="FF2" s="578"/>
      <c r="FG2" s="578"/>
      <c r="FH2" s="579"/>
      <c r="FI2" s="584" t="s">
        <v>61</v>
      </c>
      <c r="FJ2" s="585"/>
      <c r="FK2" s="585"/>
      <c r="FL2" s="585"/>
      <c r="FM2" s="585"/>
      <c r="FN2" s="585"/>
      <c r="FO2" s="586"/>
      <c r="FP2" s="577" t="s">
        <v>34</v>
      </c>
      <c r="FQ2" s="578"/>
      <c r="FR2" s="578"/>
      <c r="FS2" s="578"/>
      <c r="FT2" s="578"/>
      <c r="FU2" s="578"/>
      <c r="FV2" s="579"/>
      <c r="FW2" s="584" t="s">
        <v>35</v>
      </c>
      <c r="FX2" s="585"/>
      <c r="FY2" s="585"/>
      <c r="FZ2" s="585"/>
      <c r="GA2" s="585"/>
      <c r="GB2" s="585"/>
      <c r="GC2" s="586"/>
      <c r="GD2" s="581" t="s">
        <v>36</v>
      </c>
      <c r="GE2" s="582"/>
      <c r="GF2" s="582"/>
      <c r="GG2" s="582"/>
      <c r="GH2" s="582"/>
      <c r="GI2" s="582"/>
      <c r="GJ2" s="583"/>
      <c r="GK2" s="584" t="s">
        <v>38</v>
      </c>
      <c r="GL2" s="585"/>
      <c r="GM2" s="585"/>
      <c r="GN2" s="585"/>
      <c r="GO2" s="585"/>
      <c r="GP2" s="585"/>
      <c r="GQ2" s="586"/>
      <c r="GR2" s="577" t="s">
        <v>37</v>
      </c>
      <c r="GS2" s="578"/>
      <c r="GT2" s="578"/>
      <c r="GU2" s="578"/>
      <c r="GV2" s="578"/>
      <c r="GW2" s="578"/>
      <c r="GX2" s="579"/>
      <c r="GY2" s="584" t="s">
        <v>64</v>
      </c>
      <c r="GZ2" s="585"/>
      <c r="HA2" s="585"/>
      <c r="HB2" s="585"/>
      <c r="HC2" s="585"/>
      <c r="HD2" s="585"/>
      <c r="HE2" s="586"/>
      <c r="HF2" s="577" t="s">
        <v>89</v>
      </c>
      <c r="HG2" s="578"/>
      <c r="HH2" s="578"/>
      <c r="HI2" s="578"/>
      <c r="HJ2" s="578"/>
      <c r="HK2" s="578"/>
      <c r="HL2" s="579"/>
      <c r="HM2" s="584" t="s">
        <v>39</v>
      </c>
      <c r="HN2" s="585"/>
      <c r="HO2" s="585"/>
      <c r="HP2" s="585"/>
      <c r="HQ2" s="585"/>
      <c r="HR2" s="585"/>
      <c r="HS2" s="586"/>
      <c r="HT2" s="577" t="s">
        <v>97</v>
      </c>
      <c r="HU2" s="578"/>
      <c r="HV2" s="578"/>
      <c r="HW2" s="578"/>
      <c r="HX2" s="578"/>
      <c r="HY2" s="578"/>
      <c r="HZ2" s="579"/>
      <c r="IA2" s="584" t="s">
        <v>41</v>
      </c>
      <c r="IB2" s="585"/>
      <c r="IC2" s="585"/>
      <c r="ID2" s="585"/>
      <c r="IE2" s="585"/>
      <c r="IF2" s="585"/>
      <c r="IG2" s="586"/>
      <c r="IH2" s="577" t="s">
        <v>42</v>
      </c>
      <c r="II2" s="578"/>
      <c r="IJ2" s="578"/>
      <c r="IK2" s="578"/>
      <c r="IL2" s="578"/>
      <c r="IM2" s="578"/>
      <c r="IN2" s="579"/>
      <c r="IO2" s="584" t="s">
        <v>90</v>
      </c>
      <c r="IP2" s="585"/>
      <c r="IQ2" s="585"/>
      <c r="IR2" s="585"/>
      <c r="IS2" s="585"/>
      <c r="IT2" s="585"/>
      <c r="IU2" s="586"/>
      <c r="IV2" s="577" t="s">
        <v>91</v>
      </c>
      <c r="IW2" s="578"/>
      <c r="IX2" s="578"/>
      <c r="IY2" s="578"/>
      <c r="IZ2" s="578"/>
      <c r="JA2" s="578"/>
      <c r="JB2" s="580"/>
    </row>
    <row r="3" spans="2:262" s="292" customFormat="1" ht="31.5" thickBot="1" x14ac:dyDescent="0.3">
      <c r="B3" s="293" t="s">
        <v>71</v>
      </c>
      <c r="C3" s="294" t="s">
        <v>72</v>
      </c>
      <c r="D3" s="295" t="s">
        <v>98</v>
      </c>
      <c r="E3" s="296" t="s">
        <v>99</v>
      </c>
      <c r="F3" s="296" t="s">
        <v>100</v>
      </c>
      <c r="G3" s="296" t="s">
        <v>101</v>
      </c>
      <c r="H3" s="296" t="s">
        <v>102</v>
      </c>
      <c r="I3" s="296" t="s">
        <v>103</v>
      </c>
      <c r="J3" s="296" t="s">
        <v>104</v>
      </c>
      <c r="K3" s="296" t="s">
        <v>98</v>
      </c>
      <c r="L3" s="296" t="s">
        <v>99</v>
      </c>
      <c r="M3" s="297" t="s">
        <v>100</v>
      </c>
      <c r="N3" s="298" t="s">
        <v>101</v>
      </c>
      <c r="O3" s="299" t="s">
        <v>102</v>
      </c>
      <c r="P3" s="298" t="s">
        <v>103</v>
      </c>
      <c r="Q3" s="300" t="s">
        <v>104</v>
      </c>
      <c r="R3" s="301" t="s">
        <v>98</v>
      </c>
      <c r="S3" s="302" t="s">
        <v>99</v>
      </c>
      <c r="T3" s="303" t="s">
        <v>100</v>
      </c>
      <c r="U3" s="304" t="s">
        <v>101</v>
      </c>
      <c r="V3" s="136" t="s">
        <v>102</v>
      </c>
      <c r="W3" s="304" t="s">
        <v>103</v>
      </c>
      <c r="X3" s="137" t="s">
        <v>104</v>
      </c>
      <c r="Y3" s="305" t="s">
        <v>98</v>
      </c>
      <c r="Z3" s="302" t="s">
        <v>99</v>
      </c>
      <c r="AA3" s="302" t="s">
        <v>100</v>
      </c>
      <c r="AB3" s="302" t="s">
        <v>101</v>
      </c>
      <c r="AC3" s="303" t="s">
        <v>102</v>
      </c>
      <c r="AD3" s="302" t="s">
        <v>103</v>
      </c>
      <c r="AE3" s="306" t="s">
        <v>104</v>
      </c>
      <c r="AF3" s="305" t="s">
        <v>98</v>
      </c>
      <c r="AG3" s="302" t="s">
        <v>99</v>
      </c>
      <c r="AH3" s="302" t="s">
        <v>100</v>
      </c>
      <c r="AI3" s="302" t="s">
        <v>101</v>
      </c>
      <c r="AJ3" s="303" t="s">
        <v>102</v>
      </c>
      <c r="AK3" s="302" t="s">
        <v>103</v>
      </c>
      <c r="AL3" s="303" t="s">
        <v>104</v>
      </c>
      <c r="AM3" s="305" t="s">
        <v>98</v>
      </c>
      <c r="AN3" s="302" t="s">
        <v>99</v>
      </c>
      <c r="AO3" s="302" t="s">
        <v>100</v>
      </c>
      <c r="AP3" s="302" t="s">
        <v>101</v>
      </c>
      <c r="AQ3" s="302" t="s">
        <v>102</v>
      </c>
      <c r="AR3" s="302" t="s">
        <v>103</v>
      </c>
      <c r="AS3" s="307" t="s">
        <v>104</v>
      </c>
      <c r="AT3" s="305" t="s">
        <v>98</v>
      </c>
      <c r="AU3" s="302" t="s">
        <v>99</v>
      </c>
      <c r="AV3" s="302" t="s">
        <v>100</v>
      </c>
      <c r="AW3" s="302" t="s">
        <v>101</v>
      </c>
      <c r="AX3" s="302" t="s">
        <v>102</v>
      </c>
      <c r="AY3" s="302" t="s">
        <v>103</v>
      </c>
      <c r="AZ3" s="307" t="s">
        <v>104</v>
      </c>
      <c r="BA3" s="308" t="s">
        <v>98</v>
      </c>
      <c r="BB3" s="304" t="s">
        <v>99</v>
      </c>
      <c r="BC3" s="304" t="s">
        <v>100</v>
      </c>
      <c r="BD3" s="304" t="s">
        <v>101</v>
      </c>
      <c r="BE3" s="304" t="s">
        <v>102</v>
      </c>
      <c r="BF3" s="304" t="s">
        <v>103</v>
      </c>
      <c r="BG3" s="309" t="s">
        <v>104</v>
      </c>
      <c r="BH3" s="308" t="s">
        <v>98</v>
      </c>
      <c r="BI3" s="302" t="s">
        <v>99</v>
      </c>
      <c r="BJ3" s="302" t="s">
        <v>100</v>
      </c>
      <c r="BK3" s="302" t="s">
        <v>101</v>
      </c>
      <c r="BL3" s="302" t="s">
        <v>102</v>
      </c>
      <c r="BM3" s="302" t="s">
        <v>103</v>
      </c>
      <c r="BN3" s="307" t="s">
        <v>104</v>
      </c>
      <c r="BO3" s="305" t="s">
        <v>98</v>
      </c>
      <c r="BP3" s="302" t="s">
        <v>99</v>
      </c>
      <c r="BQ3" s="302" t="s">
        <v>100</v>
      </c>
      <c r="BR3" s="302" t="s">
        <v>101</v>
      </c>
      <c r="BS3" s="302" t="s">
        <v>102</v>
      </c>
      <c r="BT3" s="302" t="s">
        <v>103</v>
      </c>
      <c r="BU3" s="307" t="s">
        <v>104</v>
      </c>
      <c r="BV3" s="305" t="s">
        <v>98</v>
      </c>
      <c r="BW3" s="302" t="s">
        <v>99</v>
      </c>
      <c r="BX3" s="302" t="s">
        <v>100</v>
      </c>
      <c r="BY3" s="302" t="s">
        <v>101</v>
      </c>
      <c r="BZ3" s="302" t="s">
        <v>102</v>
      </c>
      <c r="CA3" s="302" t="s">
        <v>103</v>
      </c>
      <c r="CB3" s="307" t="s">
        <v>104</v>
      </c>
      <c r="CC3" s="305" t="s">
        <v>98</v>
      </c>
      <c r="CD3" s="302" t="s">
        <v>99</v>
      </c>
      <c r="CE3" s="302" t="s">
        <v>100</v>
      </c>
      <c r="CF3" s="302" t="s">
        <v>101</v>
      </c>
      <c r="CG3" s="302" t="s">
        <v>102</v>
      </c>
      <c r="CH3" s="302" t="s">
        <v>103</v>
      </c>
      <c r="CI3" s="307" t="s">
        <v>104</v>
      </c>
      <c r="CJ3" s="305" t="s">
        <v>98</v>
      </c>
      <c r="CK3" s="302" t="s">
        <v>99</v>
      </c>
      <c r="CL3" s="302" t="s">
        <v>100</v>
      </c>
      <c r="CM3" s="302" t="s">
        <v>101</v>
      </c>
      <c r="CN3" s="302" t="s">
        <v>102</v>
      </c>
      <c r="CO3" s="302" t="s">
        <v>103</v>
      </c>
      <c r="CP3" s="307" t="s">
        <v>104</v>
      </c>
      <c r="CQ3" s="305" t="s">
        <v>98</v>
      </c>
      <c r="CR3" s="302" t="s">
        <v>99</v>
      </c>
      <c r="CS3" s="302" t="s">
        <v>100</v>
      </c>
      <c r="CT3" s="302" t="s">
        <v>101</v>
      </c>
      <c r="CU3" s="302" t="s">
        <v>102</v>
      </c>
      <c r="CV3" s="304" t="s">
        <v>103</v>
      </c>
      <c r="CW3" s="307" t="s">
        <v>104</v>
      </c>
      <c r="CX3" s="305" t="s">
        <v>98</v>
      </c>
      <c r="CY3" s="302" t="s">
        <v>99</v>
      </c>
      <c r="CZ3" s="302" t="s">
        <v>100</v>
      </c>
      <c r="DA3" s="302" t="s">
        <v>101</v>
      </c>
      <c r="DB3" s="302" t="s">
        <v>102</v>
      </c>
      <c r="DC3" s="304" t="s">
        <v>103</v>
      </c>
      <c r="DD3" s="307" t="s">
        <v>104</v>
      </c>
      <c r="DE3" s="305" t="s">
        <v>98</v>
      </c>
      <c r="DF3" s="302" t="s">
        <v>99</v>
      </c>
      <c r="DG3" s="302" t="s">
        <v>100</v>
      </c>
      <c r="DH3" s="302" t="s">
        <v>101</v>
      </c>
      <c r="DI3" s="302" t="s">
        <v>102</v>
      </c>
      <c r="DJ3" s="302" t="s">
        <v>103</v>
      </c>
      <c r="DK3" s="307" t="s">
        <v>104</v>
      </c>
      <c r="DL3" s="305" t="s">
        <v>98</v>
      </c>
      <c r="DM3" s="302" t="s">
        <v>99</v>
      </c>
      <c r="DN3" s="302" t="s">
        <v>100</v>
      </c>
      <c r="DO3" s="302" t="s">
        <v>101</v>
      </c>
      <c r="DP3" s="302" t="s">
        <v>102</v>
      </c>
      <c r="DQ3" s="302" t="s">
        <v>103</v>
      </c>
      <c r="DR3" s="307" t="s">
        <v>104</v>
      </c>
      <c r="DS3" s="305" t="s">
        <v>98</v>
      </c>
      <c r="DT3" s="302" t="s">
        <v>99</v>
      </c>
      <c r="DU3" s="302" t="s">
        <v>100</v>
      </c>
      <c r="DV3" s="304" t="s">
        <v>101</v>
      </c>
      <c r="DW3" s="304" t="s">
        <v>102</v>
      </c>
      <c r="DX3" s="304" t="s">
        <v>103</v>
      </c>
      <c r="DY3" s="307" t="s">
        <v>104</v>
      </c>
      <c r="DZ3" s="305" t="s">
        <v>98</v>
      </c>
      <c r="EA3" s="302" t="s">
        <v>99</v>
      </c>
      <c r="EB3" s="302" t="s">
        <v>100</v>
      </c>
      <c r="EC3" s="302" t="s">
        <v>101</v>
      </c>
      <c r="ED3" s="302" t="s">
        <v>102</v>
      </c>
      <c r="EE3" s="302" t="s">
        <v>103</v>
      </c>
      <c r="EF3" s="307" t="s">
        <v>104</v>
      </c>
      <c r="EG3" s="305" t="s">
        <v>98</v>
      </c>
      <c r="EH3" s="302" t="s">
        <v>99</v>
      </c>
      <c r="EI3" s="302" t="s">
        <v>100</v>
      </c>
      <c r="EJ3" s="302" t="s">
        <v>101</v>
      </c>
      <c r="EK3" s="304" t="s">
        <v>102</v>
      </c>
      <c r="EL3" s="304" t="s">
        <v>103</v>
      </c>
      <c r="EM3" s="307" t="s">
        <v>104</v>
      </c>
      <c r="EN3" s="305" t="s">
        <v>98</v>
      </c>
      <c r="EO3" s="302" t="s">
        <v>99</v>
      </c>
      <c r="EP3" s="302" t="s">
        <v>100</v>
      </c>
      <c r="EQ3" s="302" t="s">
        <v>101</v>
      </c>
      <c r="ER3" s="302" t="s">
        <v>102</v>
      </c>
      <c r="ES3" s="304" t="s">
        <v>103</v>
      </c>
      <c r="ET3" s="307" t="s">
        <v>104</v>
      </c>
      <c r="EU3" s="305" t="s">
        <v>98</v>
      </c>
      <c r="EV3" s="302" t="s">
        <v>99</v>
      </c>
      <c r="EW3" s="302" t="s">
        <v>100</v>
      </c>
      <c r="EX3" s="302" t="s">
        <v>101</v>
      </c>
      <c r="EY3" s="302" t="s">
        <v>102</v>
      </c>
      <c r="EZ3" s="302" t="s">
        <v>103</v>
      </c>
      <c r="FA3" s="307" t="s">
        <v>104</v>
      </c>
      <c r="FB3" s="305" t="s">
        <v>98</v>
      </c>
      <c r="FC3" s="302" t="s">
        <v>99</v>
      </c>
      <c r="FD3" s="302" t="s">
        <v>100</v>
      </c>
      <c r="FE3" s="302" t="s">
        <v>101</v>
      </c>
      <c r="FF3" s="302" t="s">
        <v>102</v>
      </c>
      <c r="FG3" s="302" t="s">
        <v>103</v>
      </c>
      <c r="FH3" s="307" t="s">
        <v>104</v>
      </c>
      <c r="FI3" s="305" t="s">
        <v>98</v>
      </c>
      <c r="FJ3" s="302" t="s">
        <v>99</v>
      </c>
      <c r="FK3" s="302" t="s">
        <v>100</v>
      </c>
      <c r="FL3" s="302" t="s">
        <v>101</v>
      </c>
      <c r="FM3" s="302" t="s">
        <v>102</v>
      </c>
      <c r="FN3" s="302" t="s">
        <v>103</v>
      </c>
      <c r="FO3" s="307" t="s">
        <v>104</v>
      </c>
      <c r="FP3" s="305" t="s">
        <v>98</v>
      </c>
      <c r="FQ3" s="302" t="s">
        <v>99</v>
      </c>
      <c r="FR3" s="302" t="s">
        <v>100</v>
      </c>
      <c r="FS3" s="302" t="s">
        <v>101</v>
      </c>
      <c r="FT3" s="302" t="s">
        <v>102</v>
      </c>
      <c r="FU3" s="302" t="s">
        <v>103</v>
      </c>
      <c r="FV3" s="307" t="s">
        <v>104</v>
      </c>
      <c r="FW3" s="305" t="s">
        <v>98</v>
      </c>
      <c r="FX3" s="302" t="s">
        <v>99</v>
      </c>
      <c r="FY3" s="302" t="s">
        <v>100</v>
      </c>
      <c r="FZ3" s="302" t="s">
        <v>101</v>
      </c>
      <c r="GA3" s="302" t="s">
        <v>102</v>
      </c>
      <c r="GB3" s="302" t="s">
        <v>103</v>
      </c>
      <c r="GC3" s="307" t="s">
        <v>104</v>
      </c>
      <c r="GD3" s="310" t="s">
        <v>98</v>
      </c>
      <c r="GE3" s="302" t="s">
        <v>99</v>
      </c>
      <c r="GF3" s="302" t="s">
        <v>100</v>
      </c>
      <c r="GG3" s="302" t="s">
        <v>101</v>
      </c>
      <c r="GH3" s="302" t="s">
        <v>102</v>
      </c>
      <c r="GI3" s="302" t="s">
        <v>103</v>
      </c>
      <c r="GJ3" s="311" t="s">
        <v>104</v>
      </c>
      <c r="GK3" s="305" t="s">
        <v>98</v>
      </c>
      <c r="GL3" s="302" t="s">
        <v>99</v>
      </c>
      <c r="GM3" s="302" t="s">
        <v>100</v>
      </c>
      <c r="GN3" s="302" t="s">
        <v>101</v>
      </c>
      <c r="GO3" s="302" t="s">
        <v>102</v>
      </c>
      <c r="GP3" s="302" t="s">
        <v>103</v>
      </c>
      <c r="GQ3" s="307" t="s">
        <v>104</v>
      </c>
      <c r="GR3" s="305" t="s">
        <v>98</v>
      </c>
      <c r="GS3" s="302" t="s">
        <v>99</v>
      </c>
      <c r="GT3" s="302" t="s">
        <v>100</v>
      </c>
      <c r="GU3" s="302" t="s">
        <v>101</v>
      </c>
      <c r="GV3" s="302" t="s">
        <v>102</v>
      </c>
      <c r="GW3" s="302" t="s">
        <v>103</v>
      </c>
      <c r="GX3" s="307" t="s">
        <v>104</v>
      </c>
      <c r="GY3" s="305" t="s">
        <v>98</v>
      </c>
      <c r="GZ3" s="302" t="s">
        <v>99</v>
      </c>
      <c r="HA3" s="302" t="s">
        <v>100</v>
      </c>
      <c r="HB3" s="302" t="s">
        <v>101</v>
      </c>
      <c r="HC3" s="302" t="s">
        <v>102</v>
      </c>
      <c r="HD3" s="302" t="s">
        <v>103</v>
      </c>
      <c r="HE3" s="307" t="s">
        <v>104</v>
      </c>
      <c r="HF3" s="305" t="s">
        <v>98</v>
      </c>
      <c r="HG3" s="302" t="s">
        <v>99</v>
      </c>
      <c r="HH3" s="302" t="s">
        <v>100</v>
      </c>
      <c r="HI3" s="302" t="s">
        <v>101</v>
      </c>
      <c r="HJ3" s="302" t="s">
        <v>102</v>
      </c>
      <c r="HK3" s="302" t="s">
        <v>103</v>
      </c>
      <c r="HL3" s="307" t="s">
        <v>104</v>
      </c>
      <c r="HM3" s="305" t="s">
        <v>98</v>
      </c>
      <c r="HN3" s="302" t="s">
        <v>99</v>
      </c>
      <c r="HO3" s="302" t="s">
        <v>100</v>
      </c>
      <c r="HP3" s="302" t="s">
        <v>101</v>
      </c>
      <c r="HQ3" s="302" t="s">
        <v>102</v>
      </c>
      <c r="HR3" s="302" t="s">
        <v>103</v>
      </c>
      <c r="HS3" s="307" t="s">
        <v>104</v>
      </c>
      <c r="HT3" s="305" t="s">
        <v>98</v>
      </c>
      <c r="HU3" s="302" t="s">
        <v>99</v>
      </c>
      <c r="HV3" s="302" t="s">
        <v>100</v>
      </c>
      <c r="HW3" s="302" t="s">
        <v>101</v>
      </c>
      <c r="HX3" s="302" t="s">
        <v>102</v>
      </c>
      <c r="HY3" s="302" t="s">
        <v>103</v>
      </c>
      <c r="HZ3" s="307" t="s">
        <v>104</v>
      </c>
      <c r="IA3" s="305" t="s">
        <v>98</v>
      </c>
      <c r="IB3" s="302" t="s">
        <v>99</v>
      </c>
      <c r="IC3" s="302" t="s">
        <v>100</v>
      </c>
      <c r="ID3" s="302" t="s">
        <v>101</v>
      </c>
      <c r="IE3" s="302" t="s">
        <v>102</v>
      </c>
      <c r="IF3" s="302" t="s">
        <v>103</v>
      </c>
      <c r="IG3" s="307" t="s">
        <v>104</v>
      </c>
      <c r="IH3" s="305" t="s">
        <v>98</v>
      </c>
      <c r="II3" s="302" t="s">
        <v>99</v>
      </c>
      <c r="IJ3" s="302" t="s">
        <v>100</v>
      </c>
      <c r="IK3" s="302" t="s">
        <v>101</v>
      </c>
      <c r="IL3" s="302" t="s">
        <v>102</v>
      </c>
      <c r="IM3" s="302" t="s">
        <v>103</v>
      </c>
      <c r="IN3" s="307" t="s">
        <v>104</v>
      </c>
      <c r="IO3" s="305" t="s">
        <v>98</v>
      </c>
      <c r="IP3" s="302" t="s">
        <v>99</v>
      </c>
      <c r="IQ3" s="302" t="s">
        <v>100</v>
      </c>
      <c r="IR3" s="302" t="s">
        <v>101</v>
      </c>
      <c r="IS3" s="302" t="s">
        <v>102</v>
      </c>
      <c r="IT3" s="302" t="s">
        <v>103</v>
      </c>
      <c r="IU3" s="311" t="s">
        <v>104</v>
      </c>
      <c r="IV3" s="305" t="s">
        <v>98</v>
      </c>
      <c r="IW3" s="302" t="s">
        <v>99</v>
      </c>
      <c r="IX3" s="302" t="s">
        <v>100</v>
      </c>
      <c r="IY3" s="302" t="s">
        <v>101</v>
      </c>
      <c r="IZ3" s="302" t="s">
        <v>102</v>
      </c>
      <c r="JA3" s="302" t="s">
        <v>103</v>
      </c>
      <c r="JB3" s="302" t="s">
        <v>104</v>
      </c>
    </row>
    <row r="4" spans="2:262" s="292" customFormat="1" ht="22.5" customHeight="1" x14ac:dyDescent="0.25">
      <c r="B4" s="198">
        <v>2024</v>
      </c>
      <c r="C4" s="199" t="s">
        <v>47</v>
      </c>
      <c r="D4" s="312">
        <v>5446.402671419999</v>
      </c>
      <c r="E4" s="313">
        <v>453.22488933999995</v>
      </c>
      <c r="F4" s="313">
        <v>242.58079702000003</v>
      </c>
      <c r="G4" s="313">
        <v>0</v>
      </c>
      <c r="H4" s="313">
        <v>0</v>
      </c>
      <c r="I4" s="313">
        <v>0</v>
      </c>
      <c r="J4" s="314">
        <v>1684.9825205100001</v>
      </c>
      <c r="K4" s="315">
        <v>812.24035309934709</v>
      </c>
      <c r="L4" s="316">
        <v>721.39509717996111</v>
      </c>
      <c r="M4" s="316">
        <v>859.15665315681599</v>
      </c>
      <c r="N4" s="316">
        <v>0</v>
      </c>
      <c r="O4" s="316">
        <v>0</v>
      </c>
      <c r="P4" s="316">
        <v>0</v>
      </c>
      <c r="Q4" s="317">
        <v>7031.3482236661293</v>
      </c>
      <c r="R4" s="318">
        <v>10518.5</v>
      </c>
      <c r="S4" s="319">
        <v>615.38</v>
      </c>
      <c r="T4" s="319">
        <v>348.86</v>
      </c>
      <c r="U4" s="319">
        <v>0</v>
      </c>
      <c r="V4" s="319">
        <v>0</v>
      </c>
      <c r="W4" s="319">
        <v>0</v>
      </c>
      <c r="X4" s="320">
        <v>3913.5699999999997</v>
      </c>
      <c r="Y4" s="312">
        <v>566.41999999999996</v>
      </c>
      <c r="Z4" s="313">
        <v>166.41</v>
      </c>
      <c r="AA4" s="313">
        <v>1160.79</v>
      </c>
      <c r="AB4" s="313">
        <v>0</v>
      </c>
      <c r="AC4" s="313">
        <v>319.48</v>
      </c>
      <c r="AD4" s="313">
        <v>0</v>
      </c>
      <c r="AE4" s="314">
        <v>766.16</v>
      </c>
      <c r="AF4" s="312">
        <v>320.21562</v>
      </c>
      <c r="AG4" s="313">
        <v>215.23432000000003</v>
      </c>
      <c r="AH4" s="313">
        <v>95.6061488</v>
      </c>
      <c r="AI4" s="313">
        <v>0</v>
      </c>
      <c r="AJ4" s="313">
        <v>5.4647800000000002</v>
      </c>
      <c r="AK4" s="313">
        <v>0</v>
      </c>
      <c r="AL4" s="321">
        <v>171.4136006</v>
      </c>
      <c r="AM4" s="322"/>
      <c r="AN4" s="323"/>
      <c r="AO4" s="323"/>
      <c r="AP4" s="323"/>
      <c r="AQ4" s="323"/>
      <c r="AR4" s="323"/>
      <c r="AS4" s="324"/>
      <c r="AT4" s="312">
        <v>398.63</v>
      </c>
      <c r="AU4" s="313">
        <v>77.63</v>
      </c>
      <c r="AV4" s="313">
        <v>558.73</v>
      </c>
      <c r="AW4" s="313">
        <v>0</v>
      </c>
      <c r="AX4" s="313">
        <v>74.36</v>
      </c>
      <c r="AY4" s="313">
        <v>10.16</v>
      </c>
      <c r="AZ4" s="314">
        <v>831.6400000000001</v>
      </c>
      <c r="BA4" s="312">
        <v>0</v>
      </c>
      <c r="BB4" s="313">
        <v>0</v>
      </c>
      <c r="BC4" s="313">
        <v>0</v>
      </c>
      <c r="BD4" s="313">
        <v>0</v>
      </c>
      <c r="BE4" s="313">
        <v>0</v>
      </c>
      <c r="BF4" s="313">
        <v>0</v>
      </c>
      <c r="BG4" s="314">
        <v>0</v>
      </c>
      <c r="BH4" s="312">
        <v>1479.8047800445399</v>
      </c>
      <c r="BI4" s="313">
        <v>472.15965875093093</v>
      </c>
      <c r="BJ4" s="313">
        <v>1634.9349422012567</v>
      </c>
      <c r="BK4" s="313">
        <v>19.486189787241379</v>
      </c>
      <c r="BL4" s="313">
        <v>16.565916706879307</v>
      </c>
      <c r="BM4" s="313">
        <v>0</v>
      </c>
      <c r="BN4" s="314">
        <v>3829.2702518346837</v>
      </c>
      <c r="BO4" s="325">
        <v>75.627921439999994</v>
      </c>
      <c r="BP4" s="326">
        <v>82.189159840000002</v>
      </c>
      <c r="BQ4" s="326">
        <v>33.381265247999998</v>
      </c>
      <c r="BR4" s="326">
        <v>24.014132543999999</v>
      </c>
      <c r="BS4" s="326">
        <v>22.142249824</v>
      </c>
      <c r="BT4" s="326">
        <v>0</v>
      </c>
      <c r="BU4" s="327">
        <v>511.83448848</v>
      </c>
      <c r="BV4" s="312">
        <v>147.85260831989999</v>
      </c>
      <c r="BW4" s="313">
        <v>49.971983394800006</v>
      </c>
      <c r="BX4" s="313">
        <v>65.766531405899997</v>
      </c>
      <c r="BY4" s="313">
        <v>13.155374399999999</v>
      </c>
      <c r="BZ4" s="313">
        <v>12.6174555804</v>
      </c>
      <c r="CA4" s="313">
        <v>0</v>
      </c>
      <c r="CB4" s="314">
        <v>288.37135277279998</v>
      </c>
      <c r="CC4" s="312">
        <v>130.166</v>
      </c>
      <c r="CD4" s="313">
        <v>18.020000000000003</v>
      </c>
      <c r="CE4" s="313">
        <v>31.5</v>
      </c>
      <c r="CF4" s="313">
        <v>44.94</v>
      </c>
      <c r="CG4" s="313">
        <v>10.66</v>
      </c>
      <c r="CH4" s="313">
        <v>0</v>
      </c>
      <c r="CI4" s="314">
        <v>154.19999999999999</v>
      </c>
      <c r="CJ4" s="325">
        <v>93.281512288000002</v>
      </c>
      <c r="CK4" s="326">
        <v>106.898011744</v>
      </c>
      <c r="CL4" s="326">
        <v>108.928136096</v>
      </c>
      <c r="CM4" s="326">
        <v>23.454497503999999</v>
      </c>
      <c r="CN4" s="326">
        <v>17.730781887999999</v>
      </c>
      <c r="CO4" s="326">
        <v>0</v>
      </c>
      <c r="CP4" s="327">
        <v>1350.3453177920001</v>
      </c>
      <c r="CQ4" s="312">
        <v>376.07716779069892</v>
      </c>
      <c r="CR4" s="313">
        <v>124.04683208972581</v>
      </c>
      <c r="CS4" s="313">
        <v>1101.7036753599671</v>
      </c>
      <c r="CT4" s="313">
        <v>11.372912956989246</v>
      </c>
      <c r="CU4" s="313">
        <v>5.4054407682145165</v>
      </c>
      <c r="CV4" s="313">
        <v>0</v>
      </c>
      <c r="CW4" s="314">
        <v>1669.0362764390104</v>
      </c>
      <c r="CX4" s="312">
        <v>262.92</v>
      </c>
      <c r="CY4" s="313">
        <v>19.579999999999998</v>
      </c>
      <c r="CZ4" s="313">
        <v>36.700000000000003</v>
      </c>
      <c r="DA4" s="313">
        <v>12</v>
      </c>
      <c r="DB4" s="313">
        <v>42.3</v>
      </c>
      <c r="DC4" s="313">
        <v>0</v>
      </c>
      <c r="DD4" s="314">
        <v>225.07</v>
      </c>
      <c r="DE4" s="312">
        <v>0</v>
      </c>
      <c r="DF4" s="313">
        <v>0</v>
      </c>
      <c r="DG4" s="313">
        <v>0</v>
      </c>
      <c r="DH4" s="313">
        <v>0</v>
      </c>
      <c r="DI4" s="313">
        <v>0</v>
      </c>
      <c r="DJ4" s="313">
        <v>0</v>
      </c>
      <c r="DK4" s="314">
        <v>0</v>
      </c>
      <c r="DL4" s="312">
        <v>220.98458299999999</v>
      </c>
      <c r="DM4" s="313">
        <v>7.9756474600000002</v>
      </c>
      <c r="DN4" s="313">
        <v>43.63358796</v>
      </c>
      <c r="DO4" s="313">
        <v>4</v>
      </c>
      <c r="DP4" s="313">
        <v>0</v>
      </c>
      <c r="DQ4" s="313">
        <v>0</v>
      </c>
      <c r="DR4" s="314">
        <v>610.63898703999996</v>
      </c>
      <c r="DS4" s="312">
        <v>156.1</v>
      </c>
      <c r="DT4" s="313">
        <v>32.32</v>
      </c>
      <c r="DU4" s="313">
        <v>321</v>
      </c>
      <c r="DV4" s="313">
        <v>10.8</v>
      </c>
      <c r="DW4" s="313">
        <v>4.5999999999999996</v>
      </c>
      <c r="DX4" s="313">
        <v>0</v>
      </c>
      <c r="DY4" s="314">
        <v>8</v>
      </c>
      <c r="DZ4" s="312">
        <v>143.44252584749998</v>
      </c>
      <c r="EA4" s="313">
        <v>204.15940762199997</v>
      </c>
      <c r="EB4" s="313">
        <v>53.320050011999996</v>
      </c>
      <c r="EC4" s="313">
        <v>0</v>
      </c>
      <c r="ED4" s="313">
        <v>33.904597018500006</v>
      </c>
      <c r="EE4" s="313">
        <v>0</v>
      </c>
      <c r="EF4" s="314">
        <v>0</v>
      </c>
      <c r="EG4" s="312">
        <v>98.699999999999989</v>
      </c>
      <c r="EH4" s="313">
        <v>60</v>
      </c>
      <c r="EI4" s="313">
        <v>30</v>
      </c>
      <c r="EJ4" s="313">
        <v>19</v>
      </c>
      <c r="EK4" s="313">
        <v>30</v>
      </c>
      <c r="EL4" s="313">
        <v>0</v>
      </c>
      <c r="EM4" s="314">
        <v>60</v>
      </c>
      <c r="EN4" s="312">
        <v>365.96</v>
      </c>
      <c r="EO4" s="313">
        <v>28.64</v>
      </c>
      <c r="EP4" s="313">
        <v>57.260000000000005</v>
      </c>
      <c r="EQ4" s="313">
        <v>20.405000000000001</v>
      </c>
      <c r="ER4" s="313">
        <v>60.430000000000007</v>
      </c>
      <c r="ES4" s="313">
        <v>0</v>
      </c>
      <c r="ET4" s="314">
        <v>285.09000000000003</v>
      </c>
      <c r="EU4" s="312">
        <v>27.729999999999997</v>
      </c>
      <c r="EV4" s="313">
        <v>194.69</v>
      </c>
      <c r="EW4" s="313">
        <v>7.9700000000000006</v>
      </c>
      <c r="EX4" s="313">
        <v>11.47</v>
      </c>
      <c r="EY4" s="313">
        <v>3.09</v>
      </c>
      <c r="EZ4" s="313">
        <v>0</v>
      </c>
      <c r="FA4" s="314">
        <v>393.65937751666661</v>
      </c>
      <c r="FB4" s="312">
        <v>131.1083418938</v>
      </c>
      <c r="FC4" s="313">
        <v>52.321662385499998</v>
      </c>
      <c r="FD4" s="313">
        <v>232.65273520300002</v>
      </c>
      <c r="FE4" s="313">
        <v>13.949233199999998</v>
      </c>
      <c r="FF4" s="313">
        <v>26.361373057100003</v>
      </c>
      <c r="FG4" s="313">
        <v>0</v>
      </c>
      <c r="FH4" s="314">
        <v>52.625723299800001</v>
      </c>
      <c r="FI4" s="312">
        <v>239.33</v>
      </c>
      <c r="FJ4" s="313">
        <v>4.13</v>
      </c>
      <c r="FK4" s="313">
        <v>29.41</v>
      </c>
      <c r="FL4" s="313">
        <v>13.3</v>
      </c>
      <c r="FM4" s="313">
        <v>27.43</v>
      </c>
      <c r="FN4" s="313">
        <v>0</v>
      </c>
      <c r="FO4" s="314">
        <v>190.68</v>
      </c>
      <c r="FP4" s="312">
        <v>336.39</v>
      </c>
      <c r="FQ4" s="313">
        <v>14.68</v>
      </c>
      <c r="FR4" s="313">
        <v>55.07</v>
      </c>
      <c r="FS4" s="313">
        <v>14.76</v>
      </c>
      <c r="FT4" s="313">
        <v>44.480000000000004</v>
      </c>
      <c r="FU4" s="313">
        <v>0</v>
      </c>
      <c r="FV4" s="314">
        <v>313.39</v>
      </c>
      <c r="FW4" s="312">
        <v>236.68</v>
      </c>
      <c r="FX4" s="313">
        <v>39.21</v>
      </c>
      <c r="FY4" s="313">
        <v>34.049999999999997</v>
      </c>
      <c r="FZ4" s="313">
        <v>12.04</v>
      </c>
      <c r="GA4" s="313">
        <v>52.7</v>
      </c>
      <c r="GB4" s="313">
        <v>0</v>
      </c>
      <c r="GC4" s="314">
        <v>380.81</v>
      </c>
      <c r="GD4" s="328">
        <v>1089.3200000000002</v>
      </c>
      <c r="GE4" s="313">
        <v>78.14</v>
      </c>
      <c r="GF4" s="313">
        <v>3993.6800000000003</v>
      </c>
      <c r="GG4" s="313">
        <v>128.10999999999999</v>
      </c>
      <c r="GH4" s="313">
        <v>558.07999999999993</v>
      </c>
      <c r="GI4" s="313">
        <v>0</v>
      </c>
      <c r="GJ4" s="321">
        <v>341.08</v>
      </c>
      <c r="GK4" s="329">
        <v>96.81</v>
      </c>
      <c r="GL4" s="330">
        <v>61.2</v>
      </c>
      <c r="GM4" s="330">
        <v>45.8</v>
      </c>
      <c r="GN4" s="330">
        <v>21</v>
      </c>
      <c r="GO4" s="330">
        <v>30.799999999999997</v>
      </c>
      <c r="GP4" s="330">
        <v>0</v>
      </c>
      <c r="GQ4" s="331">
        <v>43.699999999999996</v>
      </c>
      <c r="GR4" s="329">
        <v>1145.1922150922042</v>
      </c>
      <c r="GS4" s="330">
        <v>46.115821251314514</v>
      </c>
      <c r="GT4" s="330">
        <v>1854.3192074420786</v>
      </c>
      <c r="GU4" s="330">
        <v>14.666308800150537</v>
      </c>
      <c r="GV4" s="330">
        <v>18.895738856845163</v>
      </c>
      <c r="GW4" s="330">
        <v>0</v>
      </c>
      <c r="GX4" s="331">
        <v>1225.4886387038564</v>
      </c>
      <c r="GY4" s="312">
        <v>0</v>
      </c>
      <c r="GZ4" s="313">
        <v>0</v>
      </c>
      <c r="HA4" s="313">
        <v>0</v>
      </c>
      <c r="HB4" s="313">
        <v>0</v>
      </c>
      <c r="HC4" s="313">
        <v>0</v>
      </c>
      <c r="HD4" s="313">
        <v>0</v>
      </c>
      <c r="HE4" s="314">
        <v>0</v>
      </c>
      <c r="HF4" s="322"/>
      <c r="HG4" s="323"/>
      <c r="HH4" s="323"/>
      <c r="HI4" s="323"/>
      <c r="HJ4" s="323"/>
      <c r="HK4" s="323"/>
      <c r="HL4" s="324"/>
      <c r="HM4" s="312">
        <v>79.399412999999996</v>
      </c>
      <c r="HN4" s="313">
        <v>13.868385999999999</v>
      </c>
      <c r="HO4" s="313">
        <v>5.52</v>
      </c>
      <c r="HP4" s="313">
        <v>0</v>
      </c>
      <c r="HQ4" s="313">
        <v>12.464024999999999</v>
      </c>
      <c r="HR4" s="313">
        <v>0</v>
      </c>
      <c r="HS4" s="314">
        <v>21.541740000000001</v>
      </c>
      <c r="HT4" s="312">
        <v>254.7303</v>
      </c>
      <c r="HU4" s="313">
        <v>0</v>
      </c>
      <c r="HV4" s="313">
        <v>0</v>
      </c>
      <c r="HW4" s="313">
        <v>0</v>
      </c>
      <c r="HX4" s="313">
        <v>0</v>
      </c>
      <c r="HY4" s="313">
        <v>0</v>
      </c>
      <c r="HZ4" s="314">
        <v>0</v>
      </c>
      <c r="IA4" s="312">
        <v>0</v>
      </c>
      <c r="IB4" s="313">
        <v>0</v>
      </c>
      <c r="IC4" s="313">
        <v>0</v>
      </c>
      <c r="ID4" s="313">
        <v>0</v>
      </c>
      <c r="IE4" s="313">
        <v>0</v>
      </c>
      <c r="IF4" s="313">
        <v>0</v>
      </c>
      <c r="IG4" s="314">
        <v>0</v>
      </c>
      <c r="IH4" s="312">
        <v>0</v>
      </c>
      <c r="II4" s="313">
        <v>0</v>
      </c>
      <c r="IJ4" s="313">
        <v>0</v>
      </c>
      <c r="IK4" s="313">
        <v>0</v>
      </c>
      <c r="IL4" s="313">
        <v>0</v>
      </c>
      <c r="IM4" s="313">
        <v>0</v>
      </c>
      <c r="IN4" s="314">
        <v>0</v>
      </c>
      <c r="IO4" s="312">
        <v>55.752800999999998</v>
      </c>
      <c r="IP4" s="313">
        <v>6.6369999999999996</v>
      </c>
      <c r="IQ4" s="313">
        <v>2.2042000000000002</v>
      </c>
      <c r="IR4" s="313">
        <v>0</v>
      </c>
      <c r="IS4" s="313">
        <v>4.0129999999999999</v>
      </c>
      <c r="IT4" s="313">
        <v>0</v>
      </c>
      <c r="IU4" s="321">
        <v>21.541740000000001</v>
      </c>
      <c r="IV4" s="312">
        <v>93.589592640000006</v>
      </c>
      <c r="IW4" s="313">
        <v>39.768001130000002</v>
      </c>
      <c r="IX4" s="313">
        <v>10.34759068</v>
      </c>
      <c r="IY4" s="313">
        <v>15.68210122</v>
      </c>
      <c r="IZ4" s="313">
        <v>15.48072706</v>
      </c>
      <c r="JA4" s="313">
        <v>0</v>
      </c>
      <c r="JB4" s="314">
        <v>495.65057323999997</v>
      </c>
    </row>
    <row r="5" spans="2:262" s="292" customFormat="1" ht="22.5" customHeight="1" thickBot="1" x14ac:dyDescent="0.3">
      <c r="B5" s="332">
        <v>2024</v>
      </c>
      <c r="C5" s="333" t="s">
        <v>48</v>
      </c>
      <c r="D5" s="334">
        <v>4066.5495369500004</v>
      </c>
      <c r="E5" s="335">
        <v>354.55265487999998</v>
      </c>
      <c r="F5" s="335">
        <v>294.40672033000004</v>
      </c>
      <c r="G5" s="335">
        <v>0</v>
      </c>
      <c r="H5" s="335">
        <v>0</v>
      </c>
      <c r="I5" s="335">
        <v>0</v>
      </c>
      <c r="J5" s="336">
        <v>1809.8496724700001</v>
      </c>
      <c r="K5" s="337">
        <v>783.89372340080013</v>
      </c>
      <c r="L5" s="338">
        <v>1173.2032370863001</v>
      </c>
      <c r="M5" s="338">
        <v>304.5737664605</v>
      </c>
      <c r="N5" s="338">
        <v>0</v>
      </c>
      <c r="O5" s="338">
        <v>0</v>
      </c>
      <c r="P5" s="338">
        <v>0</v>
      </c>
      <c r="Q5" s="339">
        <v>6875.1456116497011</v>
      </c>
      <c r="R5" s="340">
        <v>5199.2105346600001</v>
      </c>
      <c r="S5" s="341">
        <v>572.25</v>
      </c>
      <c r="T5" s="341">
        <v>235.47899999999998</v>
      </c>
      <c r="U5" s="341">
        <v>0</v>
      </c>
      <c r="V5" s="341">
        <v>0</v>
      </c>
      <c r="W5" s="341">
        <v>0</v>
      </c>
      <c r="X5" s="342">
        <v>4423.3999999999996</v>
      </c>
      <c r="Y5" s="334">
        <v>663.25</v>
      </c>
      <c r="Z5" s="335">
        <v>197.11</v>
      </c>
      <c r="AA5" s="335">
        <v>1222.69</v>
      </c>
      <c r="AB5" s="335">
        <v>0</v>
      </c>
      <c r="AC5" s="335">
        <v>152.69999999999999</v>
      </c>
      <c r="AD5" s="335">
        <v>0</v>
      </c>
      <c r="AE5" s="336">
        <v>681.67000000000007</v>
      </c>
      <c r="AF5" s="334">
        <v>308.54073500000004</v>
      </c>
      <c r="AG5" s="335">
        <v>255.76967999999999</v>
      </c>
      <c r="AH5" s="335">
        <v>88.181071250000016</v>
      </c>
      <c r="AI5" s="335">
        <v>0</v>
      </c>
      <c r="AJ5" s="335">
        <v>6.9264700000000001</v>
      </c>
      <c r="AK5" s="335">
        <v>0</v>
      </c>
      <c r="AL5" s="343">
        <v>217.49061134999999</v>
      </c>
      <c r="AM5" s="344"/>
      <c r="AN5" s="345"/>
      <c r="AO5" s="345"/>
      <c r="AP5" s="345"/>
      <c r="AQ5" s="345"/>
      <c r="AR5" s="345"/>
      <c r="AS5" s="346"/>
      <c r="AT5" s="334">
        <v>340.8</v>
      </c>
      <c r="AU5" s="335">
        <v>78.63</v>
      </c>
      <c r="AV5" s="335">
        <v>474.74</v>
      </c>
      <c r="AW5" s="335">
        <v>0</v>
      </c>
      <c r="AX5" s="335">
        <v>99.44</v>
      </c>
      <c r="AY5" s="335">
        <v>0</v>
      </c>
      <c r="AZ5" s="336">
        <v>1076.5900000000001</v>
      </c>
      <c r="BA5" s="334">
        <v>0</v>
      </c>
      <c r="BB5" s="335">
        <v>0</v>
      </c>
      <c r="BC5" s="335">
        <v>0</v>
      </c>
      <c r="BD5" s="335">
        <v>0</v>
      </c>
      <c r="BE5" s="335">
        <v>0</v>
      </c>
      <c r="BF5" s="335">
        <v>0</v>
      </c>
      <c r="BG5" s="336">
        <v>0</v>
      </c>
      <c r="BH5" s="334">
        <v>933.59577310060558</v>
      </c>
      <c r="BI5" s="335">
        <v>345.78600970167207</v>
      </c>
      <c r="BJ5" s="335">
        <v>93.870691980975749</v>
      </c>
      <c r="BK5" s="335">
        <v>13.487230300333703</v>
      </c>
      <c r="BL5" s="335">
        <v>15.689861777967518</v>
      </c>
      <c r="BM5" s="335">
        <v>0</v>
      </c>
      <c r="BN5" s="336">
        <v>2884.1656663563876</v>
      </c>
      <c r="BO5" s="347">
        <v>80.337914999999995</v>
      </c>
      <c r="BP5" s="348">
        <v>204.69288</v>
      </c>
      <c r="BQ5" s="348">
        <v>34.607579999999999</v>
      </c>
      <c r="BR5" s="348">
        <v>25.571069999999999</v>
      </c>
      <c r="BS5" s="348">
        <v>17.851575</v>
      </c>
      <c r="BT5" s="348">
        <v>0</v>
      </c>
      <c r="BU5" s="349">
        <v>537.53637000000003</v>
      </c>
      <c r="BV5" s="334">
        <v>154.44820295969998</v>
      </c>
      <c r="BW5" s="335">
        <v>44.853690007099999</v>
      </c>
      <c r="BX5" s="335">
        <v>384.18471009040002</v>
      </c>
      <c r="BY5" s="335">
        <v>12.8611767481</v>
      </c>
      <c r="BZ5" s="335">
        <v>10.7778910153</v>
      </c>
      <c r="CA5" s="335">
        <v>0</v>
      </c>
      <c r="CB5" s="336">
        <v>80.259431978199999</v>
      </c>
      <c r="CC5" s="334">
        <v>0</v>
      </c>
      <c r="CD5" s="335">
        <v>0</v>
      </c>
      <c r="CE5" s="335">
        <v>0</v>
      </c>
      <c r="CF5" s="335">
        <v>0</v>
      </c>
      <c r="CG5" s="335">
        <v>0</v>
      </c>
      <c r="CH5" s="335">
        <v>0</v>
      </c>
      <c r="CI5" s="336">
        <v>0</v>
      </c>
      <c r="CJ5" s="347">
        <v>116.29358999999999</v>
      </c>
      <c r="CK5" s="348">
        <v>210.21346500000001</v>
      </c>
      <c r="CL5" s="348">
        <v>86.810325000000006</v>
      </c>
      <c r="CM5" s="348">
        <v>24.459959999999999</v>
      </c>
      <c r="CN5" s="348">
        <v>21.94248</v>
      </c>
      <c r="CO5" s="348">
        <v>0</v>
      </c>
      <c r="CP5" s="349">
        <v>1396.9216799999999</v>
      </c>
      <c r="CQ5" s="334">
        <v>402.71052789917906</v>
      </c>
      <c r="CR5" s="335">
        <v>279.21231998716706</v>
      </c>
      <c r="CS5" s="335">
        <v>191.52992805310879</v>
      </c>
      <c r="CT5" s="335">
        <v>11.569545272525026</v>
      </c>
      <c r="CU5" s="335">
        <v>0.48052773612903221</v>
      </c>
      <c r="CV5" s="335">
        <v>0</v>
      </c>
      <c r="CW5" s="336">
        <v>3400.8806457213691</v>
      </c>
      <c r="CX5" s="334">
        <v>308.14</v>
      </c>
      <c r="CY5" s="335">
        <v>17.875461399999999</v>
      </c>
      <c r="CZ5" s="335">
        <v>50.867072599999993</v>
      </c>
      <c r="DA5" s="335">
        <v>11.49</v>
      </c>
      <c r="DB5" s="335">
        <v>14.278125099999999</v>
      </c>
      <c r="DC5" s="335">
        <v>0</v>
      </c>
      <c r="DD5" s="336">
        <v>171.51957940000003</v>
      </c>
      <c r="DE5" s="334">
        <v>157.07719399999999</v>
      </c>
      <c r="DF5" s="335">
        <v>10.644470330000001</v>
      </c>
      <c r="DG5" s="335">
        <v>115.37330614</v>
      </c>
      <c r="DH5" s="335">
        <v>0</v>
      </c>
      <c r="DI5" s="335">
        <v>49.919942200000001</v>
      </c>
      <c r="DJ5" s="335">
        <v>0</v>
      </c>
      <c r="DK5" s="336">
        <v>1301.83137442</v>
      </c>
      <c r="DL5" s="334">
        <v>243.00018835999998</v>
      </c>
      <c r="DM5" s="335">
        <v>1.3742999999999999</v>
      </c>
      <c r="DN5" s="335">
        <v>37.253820090000005</v>
      </c>
      <c r="DO5" s="335">
        <v>4.8691000000000004</v>
      </c>
      <c r="DP5" s="335">
        <v>0</v>
      </c>
      <c r="DQ5" s="335">
        <v>0</v>
      </c>
      <c r="DR5" s="336">
        <v>77.15283445999998</v>
      </c>
      <c r="DS5" s="334">
        <v>156.1</v>
      </c>
      <c r="DT5" s="335">
        <v>32.32</v>
      </c>
      <c r="DU5" s="335">
        <v>321</v>
      </c>
      <c r="DV5" s="335">
        <v>10.8</v>
      </c>
      <c r="DW5" s="335">
        <v>4.5999999999999996</v>
      </c>
      <c r="DX5" s="335">
        <v>0</v>
      </c>
      <c r="DY5" s="336">
        <v>8</v>
      </c>
      <c r="DZ5" s="334">
        <v>143.44252584749998</v>
      </c>
      <c r="EA5" s="335">
        <v>207.33427221824437</v>
      </c>
      <c r="EB5" s="335">
        <v>53.320050011999996</v>
      </c>
      <c r="EC5" s="335">
        <v>0</v>
      </c>
      <c r="ED5" s="335">
        <v>33.904597018500006</v>
      </c>
      <c r="EE5" s="335">
        <v>0</v>
      </c>
      <c r="EF5" s="336">
        <v>0</v>
      </c>
      <c r="EG5" s="334">
        <v>98.699999999999989</v>
      </c>
      <c r="EH5" s="335">
        <v>60</v>
      </c>
      <c r="EI5" s="335">
        <v>45</v>
      </c>
      <c r="EJ5" s="335">
        <v>19</v>
      </c>
      <c r="EK5" s="335">
        <v>30</v>
      </c>
      <c r="EL5" s="335">
        <v>0</v>
      </c>
      <c r="EM5" s="336">
        <v>60</v>
      </c>
      <c r="EN5" s="334">
        <v>0</v>
      </c>
      <c r="EO5" s="335">
        <v>0</v>
      </c>
      <c r="EP5" s="335">
        <v>0</v>
      </c>
      <c r="EQ5" s="335">
        <v>0</v>
      </c>
      <c r="ER5" s="335">
        <v>0</v>
      </c>
      <c r="ES5" s="335">
        <v>0</v>
      </c>
      <c r="ET5" s="336">
        <v>0</v>
      </c>
      <c r="EU5" s="334">
        <v>87.622903100000002</v>
      </c>
      <c r="EV5" s="335">
        <v>0</v>
      </c>
      <c r="EW5" s="335">
        <v>8.3582786000000002</v>
      </c>
      <c r="EX5" s="335">
        <v>3</v>
      </c>
      <c r="EY5" s="335">
        <v>13.304749950000001</v>
      </c>
      <c r="EZ5" s="335">
        <v>0</v>
      </c>
      <c r="FA5" s="336">
        <v>256.90879009999998</v>
      </c>
      <c r="FB5" s="334">
        <v>113.01465918929999</v>
      </c>
      <c r="FC5" s="335">
        <v>24.279543179399997</v>
      </c>
      <c r="FD5" s="335">
        <v>391.24378510560001</v>
      </c>
      <c r="FE5" s="335">
        <v>20.159853999999999</v>
      </c>
      <c r="FF5" s="335">
        <v>17.291459911499999</v>
      </c>
      <c r="FG5" s="335">
        <v>0</v>
      </c>
      <c r="FH5" s="336">
        <v>113.38622790810001</v>
      </c>
      <c r="FI5" s="334">
        <v>295.77614472466405</v>
      </c>
      <c r="FJ5" s="335">
        <v>15.854629700000002</v>
      </c>
      <c r="FK5" s="335">
        <v>29.196051700000002</v>
      </c>
      <c r="FL5" s="335">
        <v>18.377029400000001</v>
      </c>
      <c r="FM5" s="335">
        <v>25.636794400000003</v>
      </c>
      <c r="FN5" s="335">
        <v>0</v>
      </c>
      <c r="FO5" s="336">
        <v>151.11325796666665</v>
      </c>
      <c r="FP5" s="334">
        <v>445.11851550451968</v>
      </c>
      <c r="FQ5" s="335">
        <v>27.990848999999997</v>
      </c>
      <c r="FR5" s="335">
        <v>60.724121676514287</v>
      </c>
      <c r="FS5" s="335">
        <v>15.362499999999999</v>
      </c>
      <c r="FT5" s="335">
        <v>47.52204433845715</v>
      </c>
      <c r="FU5" s="335">
        <v>0</v>
      </c>
      <c r="FV5" s="336">
        <v>260.29311547999998</v>
      </c>
      <c r="FW5" s="334">
        <v>0</v>
      </c>
      <c r="FX5" s="335">
        <v>0</v>
      </c>
      <c r="FY5" s="335">
        <v>0</v>
      </c>
      <c r="FZ5" s="335">
        <v>0</v>
      </c>
      <c r="GA5" s="335">
        <v>0</v>
      </c>
      <c r="GB5" s="335">
        <v>0</v>
      </c>
      <c r="GC5" s="336">
        <v>0</v>
      </c>
      <c r="GD5" s="350">
        <v>889.26</v>
      </c>
      <c r="GE5" s="335">
        <v>13.86</v>
      </c>
      <c r="GF5" s="335">
        <v>5042.79</v>
      </c>
      <c r="GG5" s="335">
        <v>0</v>
      </c>
      <c r="GH5" s="335">
        <v>85.18</v>
      </c>
      <c r="GI5" s="335">
        <v>0</v>
      </c>
      <c r="GJ5" s="351">
        <v>893.72</v>
      </c>
      <c r="GK5" s="352">
        <v>97.8</v>
      </c>
      <c r="GL5" s="335">
        <v>60.4</v>
      </c>
      <c r="GM5" s="335">
        <v>45.1</v>
      </c>
      <c r="GN5" s="335">
        <v>21</v>
      </c>
      <c r="GO5" s="335">
        <v>31.9</v>
      </c>
      <c r="GP5" s="335">
        <v>0</v>
      </c>
      <c r="GQ5" s="353">
        <v>58.4</v>
      </c>
      <c r="GR5" s="352">
        <v>492.93879798478662</v>
      </c>
      <c r="GS5" s="335">
        <v>938.87624255447327</v>
      </c>
      <c r="GT5" s="335">
        <v>55.690410750204677</v>
      </c>
      <c r="GU5" s="335">
        <v>11.523690341076751</v>
      </c>
      <c r="GV5" s="335">
        <v>51.473020988678968</v>
      </c>
      <c r="GW5" s="335">
        <v>0</v>
      </c>
      <c r="GX5" s="353">
        <v>962.0271714684128</v>
      </c>
      <c r="GY5" s="334">
        <v>0</v>
      </c>
      <c r="GZ5" s="335">
        <v>0</v>
      </c>
      <c r="HA5" s="335">
        <v>0</v>
      </c>
      <c r="HB5" s="335">
        <v>0</v>
      </c>
      <c r="HC5" s="335">
        <v>0</v>
      </c>
      <c r="HD5" s="335">
        <v>0</v>
      </c>
      <c r="HE5" s="336">
        <v>0</v>
      </c>
      <c r="HF5" s="344"/>
      <c r="HG5" s="345"/>
      <c r="HH5" s="345"/>
      <c r="HI5" s="345"/>
      <c r="HJ5" s="345"/>
      <c r="HK5" s="345"/>
      <c r="HL5" s="346"/>
      <c r="HM5" s="334">
        <v>79.399412999999996</v>
      </c>
      <c r="HN5" s="335">
        <v>12.321999999999999</v>
      </c>
      <c r="HO5" s="335">
        <v>6.8875000000000002</v>
      </c>
      <c r="HP5" s="335">
        <v>0</v>
      </c>
      <c r="HQ5" s="335">
        <v>7.6790000000000003</v>
      </c>
      <c r="HR5" s="335">
        <v>0</v>
      </c>
      <c r="HS5" s="336">
        <v>21.541740000000001</v>
      </c>
      <c r="HT5" s="334">
        <v>253.20766459999999</v>
      </c>
      <c r="HU5" s="335">
        <v>0</v>
      </c>
      <c r="HV5" s="335">
        <v>0</v>
      </c>
      <c r="HW5" s="335">
        <v>0</v>
      </c>
      <c r="HX5" s="335">
        <v>0</v>
      </c>
      <c r="HY5" s="335">
        <v>0</v>
      </c>
      <c r="HZ5" s="336">
        <v>0</v>
      </c>
      <c r="IA5" s="334">
        <v>0</v>
      </c>
      <c r="IB5" s="335">
        <v>0</v>
      </c>
      <c r="IC5" s="335">
        <v>0</v>
      </c>
      <c r="ID5" s="335">
        <v>0</v>
      </c>
      <c r="IE5" s="335">
        <v>0</v>
      </c>
      <c r="IF5" s="335">
        <v>0</v>
      </c>
      <c r="IG5" s="336">
        <v>0</v>
      </c>
      <c r="IH5" s="354"/>
      <c r="II5" s="355"/>
      <c r="IJ5" s="355"/>
      <c r="IK5" s="355"/>
      <c r="IL5" s="355"/>
      <c r="IM5" s="355"/>
      <c r="IN5" s="356"/>
      <c r="IO5" s="334">
        <v>55.752800999999998</v>
      </c>
      <c r="IP5" s="335">
        <v>6.4357499999999996</v>
      </c>
      <c r="IQ5" s="335">
        <v>1.8161670000000001</v>
      </c>
      <c r="IR5" s="335">
        <v>0</v>
      </c>
      <c r="IS5" s="335">
        <v>4.0495999999999999</v>
      </c>
      <c r="IT5" s="335">
        <v>0</v>
      </c>
      <c r="IU5" s="343">
        <v>21.541740000000001</v>
      </c>
      <c r="IV5" s="334">
        <v>102.32386100000001</v>
      </c>
      <c r="IW5" s="335">
        <v>32.330842029999999</v>
      </c>
      <c r="IX5" s="335">
        <v>15.063103690000002</v>
      </c>
      <c r="IY5" s="335">
        <v>16.957100580000002</v>
      </c>
      <c r="IZ5" s="335">
        <v>37.471696370000004</v>
      </c>
      <c r="JA5" s="335">
        <v>0</v>
      </c>
      <c r="JB5" s="336">
        <v>552.05425305999995</v>
      </c>
    </row>
    <row r="6" spans="2:262" s="18" customFormat="1" ht="25" customHeight="1" thickTop="1" thickBot="1" x14ac:dyDescent="0.4">
      <c r="B6" s="357">
        <v>2023</v>
      </c>
      <c r="C6" s="358" t="s">
        <v>49</v>
      </c>
      <c r="D6" s="312">
        <v>4074.2141389500007</v>
      </c>
      <c r="E6" s="313">
        <v>339.64795491000001</v>
      </c>
      <c r="F6" s="313">
        <v>509.96095501999997</v>
      </c>
      <c r="G6" s="313">
        <v>0</v>
      </c>
      <c r="H6" s="313">
        <v>0</v>
      </c>
      <c r="I6" s="313">
        <v>0</v>
      </c>
      <c r="J6" s="314">
        <v>1807.8503131800001</v>
      </c>
      <c r="K6" s="315">
        <v>986.73482883029988</v>
      </c>
      <c r="L6" s="316">
        <v>1079.2209073835002</v>
      </c>
      <c r="M6" s="316">
        <v>327.08181423420001</v>
      </c>
      <c r="N6" s="316">
        <v>0</v>
      </c>
      <c r="O6" s="316">
        <v>0</v>
      </c>
      <c r="P6" s="316">
        <v>0</v>
      </c>
      <c r="Q6" s="317">
        <v>6079.0298300425002</v>
      </c>
      <c r="R6" s="318">
        <v>3968.8999999999996</v>
      </c>
      <c r="S6" s="319">
        <v>157.30000000000001</v>
      </c>
      <c r="T6" s="319">
        <v>250.49999999999997</v>
      </c>
      <c r="U6" s="319">
        <v>0</v>
      </c>
      <c r="V6" s="319">
        <v>0</v>
      </c>
      <c r="W6" s="319">
        <v>0</v>
      </c>
      <c r="X6" s="320">
        <v>3444.8</v>
      </c>
      <c r="Y6" s="359">
        <v>1292.0133440680002</v>
      </c>
      <c r="Z6" s="360">
        <v>298.76241747160003</v>
      </c>
      <c r="AA6" s="360">
        <v>2705.7399096173003</v>
      </c>
      <c r="AB6" s="360">
        <v>0</v>
      </c>
      <c r="AC6" s="360">
        <v>531.99449745520008</v>
      </c>
      <c r="AD6" s="361">
        <v>0</v>
      </c>
      <c r="AE6" s="362">
        <v>378.7591612418002</v>
      </c>
      <c r="AF6" s="312">
        <v>342.82444500000003</v>
      </c>
      <c r="AG6" s="313">
        <v>133.39552499999999</v>
      </c>
      <c r="AH6" s="313">
        <v>80.324909999999988</v>
      </c>
      <c r="AI6" s="363">
        <v>0</v>
      </c>
      <c r="AJ6" s="313">
        <v>6.2598600000000006</v>
      </c>
      <c r="AK6" s="363">
        <v>0</v>
      </c>
      <c r="AL6" s="321">
        <v>211.06216080000002</v>
      </c>
      <c r="AM6" s="322"/>
      <c r="AN6" s="323"/>
      <c r="AO6" s="323"/>
      <c r="AP6" s="323"/>
      <c r="AQ6" s="323"/>
      <c r="AR6" s="323"/>
      <c r="AS6" s="324"/>
      <c r="AT6" s="312">
        <v>388.81038809720002</v>
      </c>
      <c r="AU6" s="313">
        <v>107.21729599299999</v>
      </c>
      <c r="AV6" s="313">
        <v>369.05532228230015</v>
      </c>
      <c r="AW6" s="313">
        <v>0</v>
      </c>
      <c r="AX6" s="313">
        <v>116.34561289929999</v>
      </c>
      <c r="AY6" s="313">
        <v>0</v>
      </c>
      <c r="AZ6" s="321">
        <v>812.77942591929991</v>
      </c>
      <c r="BA6" s="313">
        <v>0</v>
      </c>
      <c r="BB6" s="313">
        <v>0</v>
      </c>
      <c r="BC6" s="313">
        <v>0</v>
      </c>
      <c r="BD6" s="313">
        <v>0</v>
      </c>
      <c r="BE6" s="313">
        <v>0</v>
      </c>
      <c r="BF6" s="313">
        <v>0</v>
      </c>
      <c r="BG6" s="313">
        <v>0</v>
      </c>
      <c r="BH6" s="313">
        <v>1209.8625099610199</v>
      </c>
      <c r="BI6" s="313">
        <v>145.12393794261294</v>
      </c>
      <c r="BJ6" s="313">
        <v>122.86358170719734</v>
      </c>
      <c r="BK6" s="313">
        <v>16.977935819892476</v>
      </c>
      <c r="BL6" s="313">
        <v>21.459369143293557</v>
      </c>
      <c r="BM6" s="313">
        <v>0</v>
      </c>
      <c r="BN6" s="314">
        <v>4270.5396536618637</v>
      </c>
      <c r="BO6" s="325">
        <v>74.210982222222228</v>
      </c>
      <c r="BP6" s="326">
        <v>116.7420711111111</v>
      </c>
      <c r="BQ6" s="326">
        <v>48.809577777777776</v>
      </c>
      <c r="BR6" s="326">
        <v>24.387768888888889</v>
      </c>
      <c r="BS6" s="326">
        <v>25.957391111111111</v>
      </c>
      <c r="BT6" s="364">
        <v>0</v>
      </c>
      <c r="BU6" s="327">
        <v>458.30699555555555</v>
      </c>
      <c r="BV6" s="312">
        <v>121.73</v>
      </c>
      <c r="BW6" s="313">
        <v>59.42</v>
      </c>
      <c r="BX6" s="313">
        <v>443.83</v>
      </c>
      <c r="BY6" s="313">
        <v>13.19</v>
      </c>
      <c r="BZ6" s="313">
        <v>30.6</v>
      </c>
      <c r="CA6" s="363">
        <v>0</v>
      </c>
      <c r="CB6" s="314">
        <v>84.54</v>
      </c>
      <c r="CC6" s="312">
        <v>166.57</v>
      </c>
      <c r="CD6" s="313">
        <v>16.34</v>
      </c>
      <c r="CE6" s="313">
        <v>39.090000000000003</v>
      </c>
      <c r="CF6" s="313">
        <v>44.36</v>
      </c>
      <c r="CG6" s="313">
        <v>11.14</v>
      </c>
      <c r="CH6" s="363">
        <v>0</v>
      </c>
      <c r="CI6" s="314">
        <v>157.86000000000001</v>
      </c>
      <c r="CJ6" s="325">
        <v>93.640257777777776</v>
      </c>
      <c r="CK6" s="326">
        <v>171.5426888888889</v>
      </c>
      <c r="CL6" s="326">
        <v>181.60339999999999</v>
      </c>
      <c r="CM6" s="326">
        <v>22.795453333333331</v>
      </c>
      <c r="CN6" s="326">
        <v>16.672035555555556</v>
      </c>
      <c r="CO6" s="326">
        <v>0</v>
      </c>
      <c r="CP6" s="327">
        <v>1376.1426444444444</v>
      </c>
      <c r="CQ6" s="312">
        <v>683.17716490391194</v>
      </c>
      <c r="CR6" s="313">
        <v>34.432809455427432</v>
      </c>
      <c r="CS6" s="313">
        <v>74.678602722543019</v>
      </c>
      <c r="CT6" s="313">
        <v>11.314110591397853</v>
      </c>
      <c r="CU6" s="313">
        <v>7.9375568410473143</v>
      </c>
      <c r="CV6" s="313">
        <v>0</v>
      </c>
      <c r="CW6" s="314">
        <v>3022.9628510040902</v>
      </c>
      <c r="CX6" s="312">
        <v>308.14</v>
      </c>
      <c r="CY6" s="313">
        <v>17.88</v>
      </c>
      <c r="CZ6" s="313">
        <v>50.87</v>
      </c>
      <c r="DA6" s="313">
        <v>11.49</v>
      </c>
      <c r="DB6" s="313">
        <v>14.28</v>
      </c>
      <c r="DC6" s="313">
        <v>0</v>
      </c>
      <c r="DD6" s="314">
        <v>171.52</v>
      </c>
      <c r="DE6" s="359">
        <v>156.39259613999999</v>
      </c>
      <c r="DF6" s="360">
        <v>8.0060000000000002</v>
      </c>
      <c r="DG6" s="360">
        <v>81.189700329999994</v>
      </c>
      <c r="DH6" s="360">
        <v>0</v>
      </c>
      <c r="DI6" s="360">
        <v>13.457000000000001</v>
      </c>
      <c r="DJ6" s="360">
        <v>0</v>
      </c>
      <c r="DK6" s="362">
        <v>363.20512771</v>
      </c>
      <c r="DL6" s="312">
        <v>0</v>
      </c>
      <c r="DM6" s="313">
        <v>0</v>
      </c>
      <c r="DN6" s="313">
        <v>0</v>
      </c>
      <c r="DO6" s="313">
        <v>0</v>
      </c>
      <c r="DP6" s="313">
        <v>0</v>
      </c>
      <c r="DQ6" s="313">
        <v>0</v>
      </c>
      <c r="DR6" s="314">
        <v>0</v>
      </c>
      <c r="DS6" s="312">
        <v>156.1</v>
      </c>
      <c r="DT6" s="313">
        <v>32.32</v>
      </c>
      <c r="DU6" s="313">
        <v>321</v>
      </c>
      <c r="DV6" s="313">
        <v>10.8</v>
      </c>
      <c r="DW6" s="313">
        <v>4.5999999999999996</v>
      </c>
      <c r="DX6" s="313">
        <v>0</v>
      </c>
      <c r="DY6" s="314">
        <v>8</v>
      </c>
      <c r="DZ6" s="312">
        <v>139.71981769946808</v>
      </c>
      <c r="EA6" s="313">
        <v>185.98980062765958</v>
      </c>
      <c r="EB6" s="313">
        <v>51.936255468085108</v>
      </c>
      <c r="EC6" s="313">
        <v>0</v>
      </c>
      <c r="ED6" s="313">
        <v>33.024684183510644</v>
      </c>
      <c r="EE6" s="313">
        <v>0</v>
      </c>
      <c r="EF6" s="314">
        <v>0</v>
      </c>
      <c r="EG6" s="312">
        <v>86.99</v>
      </c>
      <c r="EH6" s="313">
        <v>3.44</v>
      </c>
      <c r="EI6" s="313">
        <v>7.94</v>
      </c>
      <c r="EJ6" s="313">
        <v>12.92</v>
      </c>
      <c r="EK6" s="313">
        <v>0.31</v>
      </c>
      <c r="EL6" s="313">
        <v>0</v>
      </c>
      <c r="EM6" s="314">
        <v>316</v>
      </c>
      <c r="EN6" s="312">
        <v>565.86</v>
      </c>
      <c r="EO6" s="313">
        <v>0</v>
      </c>
      <c r="EP6" s="313">
        <v>40.35</v>
      </c>
      <c r="EQ6" s="313">
        <v>17.559999999999999</v>
      </c>
      <c r="ER6" s="313">
        <v>52.86</v>
      </c>
      <c r="ES6" s="313">
        <v>0</v>
      </c>
      <c r="ET6" s="314">
        <v>301.04000000000002</v>
      </c>
      <c r="EU6" s="312">
        <v>36.14</v>
      </c>
      <c r="EV6" s="313">
        <v>27.24</v>
      </c>
      <c r="EW6" s="313">
        <v>9</v>
      </c>
      <c r="EX6" s="313">
        <v>14.37</v>
      </c>
      <c r="EY6" s="313">
        <v>2.3199999999999998</v>
      </c>
      <c r="EZ6" s="363">
        <v>0</v>
      </c>
      <c r="FA6" s="314">
        <v>392.42</v>
      </c>
      <c r="FB6" s="312">
        <v>137.74</v>
      </c>
      <c r="FC6" s="313">
        <v>60.045942107400002</v>
      </c>
      <c r="FD6" s="313">
        <v>498.21379091590001</v>
      </c>
      <c r="FE6" s="313">
        <v>29.5685</v>
      </c>
      <c r="FF6" s="313">
        <v>21.595839390899997</v>
      </c>
      <c r="FG6" s="363">
        <v>0</v>
      </c>
      <c r="FH6" s="314">
        <v>59.838472372199995</v>
      </c>
      <c r="FI6" s="312">
        <v>295.77999999999997</v>
      </c>
      <c r="FJ6" s="313">
        <v>15.85</v>
      </c>
      <c r="FK6" s="313">
        <v>29.2</v>
      </c>
      <c r="FL6" s="313">
        <v>18.38</v>
      </c>
      <c r="FM6" s="313">
        <v>25.64</v>
      </c>
      <c r="FN6" s="363">
        <v>0</v>
      </c>
      <c r="FO6" s="314">
        <v>151.11000000000001</v>
      </c>
      <c r="FP6" s="312">
        <v>445.12</v>
      </c>
      <c r="FQ6" s="313">
        <v>27.99</v>
      </c>
      <c r="FR6" s="313">
        <v>60.72</v>
      </c>
      <c r="FS6" s="313">
        <v>15.36</v>
      </c>
      <c r="FT6" s="313">
        <v>47.52</v>
      </c>
      <c r="FU6" s="313">
        <v>0</v>
      </c>
      <c r="FV6" s="314">
        <v>260.29000000000002</v>
      </c>
      <c r="FW6" s="312">
        <v>272.12142767457624</v>
      </c>
      <c r="FX6" s="313">
        <v>27.274999999999999</v>
      </c>
      <c r="FY6" s="313">
        <v>30.930309399999999</v>
      </c>
      <c r="FZ6" s="313">
        <v>12.754728</v>
      </c>
      <c r="GA6" s="313">
        <v>45.827508000000009</v>
      </c>
      <c r="GB6" s="363">
        <v>0</v>
      </c>
      <c r="GC6" s="314">
        <v>147.95049716</v>
      </c>
      <c r="GD6" s="328">
        <v>974.7759807325001</v>
      </c>
      <c r="GE6" s="313">
        <v>199.40866992939999</v>
      </c>
      <c r="GF6" s="313">
        <v>6335.0486844333009</v>
      </c>
      <c r="GG6" s="313">
        <v>0</v>
      </c>
      <c r="GH6" s="313">
        <v>169.62238982959997</v>
      </c>
      <c r="GI6" s="313">
        <v>0</v>
      </c>
      <c r="GJ6" s="321">
        <v>1085.1279583597</v>
      </c>
      <c r="GK6" s="365">
        <v>96.70999999999998</v>
      </c>
      <c r="GL6" s="363">
        <v>60</v>
      </c>
      <c r="GM6" s="363">
        <v>45</v>
      </c>
      <c r="GN6" s="363">
        <v>21</v>
      </c>
      <c r="GO6" s="363">
        <v>30</v>
      </c>
      <c r="GP6" s="363">
        <v>0</v>
      </c>
      <c r="GQ6" s="366">
        <v>60</v>
      </c>
      <c r="GR6" s="328">
        <v>773.51575935574374</v>
      </c>
      <c r="GS6" s="313">
        <v>106.57936940679411</v>
      </c>
      <c r="GT6" s="313">
        <v>62.725465983046242</v>
      </c>
      <c r="GU6" s="313">
        <v>15.094507365591401</v>
      </c>
      <c r="GV6" s="313">
        <v>17.723034572065597</v>
      </c>
      <c r="GW6" s="313">
        <v>0</v>
      </c>
      <c r="GX6" s="314">
        <v>2842.3991930288239</v>
      </c>
      <c r="GY6" s="312">
        <v>0</v>
      </c>
      <c r="GZ6" s="313">
        <v>0</v>
      </c>
      <c r="HA6" s="313">
        <v>0</v>
      </c>
      <c r="HB6" s="313">
        <v>0</v>
      </c>
      <c r="HC6" s="313">
        <v>0</v>
      </c>
      <c r="HD6" s="313">
        <v>0</v>
      </c>
      <c r="HE6" s="314">
        <v>0</v>
      </c>
      <c r="HF6" s="322"/>
      <c r="HG6" s="323"/>
      <c r="HH6" s="323"/>
      <c r="HI6" s="323"/>
      <c r="HJ6" s="323"/>
      <c r="HK6" s="323"/>
      <c r="HL6" s="324"/>
      <c r="HM6" s="312">
        <v>74.738519999999994</v>
      </c>
      <c r="HN6" s="313">
        <v>6.9427260000000004</v>
      </c>
      <c r="HO6" s="313">
        <v>6.8685</v>
      </c>
      <c r="HP6" s="313">
        <v>0</v>
      </c>
      <c r="HQ6" s="313">
        <v>7.8339999999999996</v>
      </c>
      <c r="HR6" s="363">
        <v>0</v>
      </c>
      <c r="HS6" s="314">
        <v>21.541740000000001</v>
      </c>
      <c r="HT6" s="312">
        <v>249.15</v>
      </c>
      <c r="HU6" s="363">
        <v>0</v>
      </c>
      <c r="HV6" s="363">
        <v>0</v>
      </c>
      <c r="HW6" s="363">
        <v>0</v>
      </c>
      <c r="HX6" s="363">
        <v>0</v>
      </c>
      <c r="HY6" s="363">
        <v>0</v>
      </c>
      <c r="HZ6" s="366">
        <v>0</v>
      </c>
      <c r="IA6" s="312">
        <v>0</v>
      </c>
      <c r="IB6" s="313">
        <v>0</v>
      </c>
      <c r="IC6" s="313">
        <v>0</v>
      </c>
      <c r="ID6" s="313">
        <v>0</v>
      </c>
      <c r="IE6" s="313">
        <v>0</v>
      </c>
      <c r="IF6" s="313">
        <v>0</v>
      </c>
      <c r="IG6" s="314">
        <v>0</v>
      </c>
      <c r="IH6" s="367"/>
      <c r="II6" s="368"/>
      <c r="IJ6" s="368"/>
      <c r="IK6" s="368"/>
      <c r="IL6" s="368"/>
      <c r="IM6" s="368"/>
      <c r="IN6" s="369"/>
      <c r="IO6" s="312">
        <v>55.752800999999998</v>
      </c>
      <c r="IP6" s="313">
        <v>3.7610000000000001</v>
      </c>
      <c r="IQ6" s="313">
        <v>1.8972</v>
      </c>
      <c r="IR6" s="363">
        <v>0</v>
      </c>
      <c r="IS6" s="313">
        <v>4.4210500000000001</v>
      </c>
      <c r="IT6" s="363">
        <v>0</v>
      </c>
      <c r="IU6" s="321">
        <v>21.541740000000001</v>
      </c>
      <c r="IV6" s="312">
        <v>89.526461779999991</v>
      </c>
      <c r="IW6" s="313">
        <v>62.481779899999999</v>
      </c>
      <c r="IX6" s="313">
        <v>10.101081730000001</v>
      </c>
      <c r="IY6" s="313">
        <v>17.074053490000001</v>
      </c>
      <c r="IZ6" s="313">
        <v>15.03643158</v>
      </c>
      <c r="JA6" s="363">
        <v>0</v>
      </c>
      <c r="JB6" s="314">
        <v>568.52198749000001</v>
      </c>
    </row>
    <row r="7" spans="2:262" s="18" customFormat="1" ht="25" customHeight="1" x14ac:dyDescent="0.35">
      <c r="B7" s="198">
        <v>2023</v>
      </c>
      <c r="C7" s="199" t="s">
        <v>50</v>
      </c>
      <c r="D7" s="312">
        <v>3947.6191999299999</v>
      </c>
      <c r="E7" s="313">
        <v>138.82247219999999</v>
      </c>
      <c r="F7" s="313">
        <v>412.57256142000006</v>
      </c>
      <c r="G7" s="313">
        <v>0</v>
      </c>
      <c r="H7" s="313">
        <v>0</v>
      </c>
      <c r="I7" s="313">
        <v>0</v>
      </c>
      <c r="J7" s="314">
        <v>1589.8181691300001</v>
      </c>
      <c r="K7" s="315">
        <v>856.52114160878784</v>
      </c>
      <c r="L7" s="316">
        <v>705.37039978492794</v>
      </c>
      <c r="M7" s="316">
        <v>613.77062098474789</v>
      </c>
      <c r="N7" s="316">
        <v>0</v>
      </c>
      <c r="O7" s="316">
        <v>0</v>
      </c>
      <c r="P7" s="316">
        <v>0</v>
      </c>
      <c r="Q7" s="317">
        <v>5935.3493489252123</v>
      </c>
      <c r="R7" s="318">
        <v>11996.726944829999</v>
      </c>
      <c r="S7" s="319">
        <v>129.35999999999999</v>
      </c>
      <c r="T7" s="319">
        <v>268.82</v>
      </c>
      <c r="U7" s="319">
        <v>0</v>
      </c>
      <c r="V7" s="319">
        <v>0</v>
      </c>
      <c r="W7" s="319">
        <v>0</v>
      </c>
      <c r="X7" s="320">
        <v>4282.5</v>
      </c>
      <c r="Y7" s="359">
        <v>730.52</v>
      </c>
      <c r="Z7" s="360">
        <v>75.53</v>
      </c>
      <c r="AA7" s="360">
        <v>1767.42</v>
      </c>
      <c r="AB7" s="360">
        <v>75.11</v>
      </c>
      <c r="AC7" s="360">
        <v>182.53</v>
      </c>
      <c r="AD7" s="361">
        <v>0</v>
      </c>
      <c r="AE7" s="362">
        <v>767.87</v>
      </c>
      <c r="AF7" s="312">
        <v>296.15562</v>
      </c>
      <c r="AG7" s="313">
        <v>96.785055</v>
      </c>
      <c r="AH7" s="313">
        <v>55.468485000000015</v>
      </c>
      <c r="AI7" s="363">
        <v>0</v>
      </c>
      <c r="AJ7" s="313">
        <v>0.95989500000000005</v>
      </c>
      <c r="AK7" s="363">
        <v>0</v>
      </c>
      <c r="AL7" s="321">
        <v>164.82297284999999</v>
      </c>
      <c r="AM7" s="322"/>
      <c r="AN7" s="323"/>
      <c r="AO7" s="323"/>
      <c r="AP7" s="323"/>
      <c r="AQ7" s="323"/>
      <c r="AR7" s="323"/>
      <c r="AS7" s="324"/>
      <c r="AT7" s="312">
        <v>380.46999999999997</v>
      </c>
      <c r="AU7" s="313">
        <v>404.87</v>
      </c>
      <c r="AV7" s="313">
        <v>1010.96</v>
      </c>
      <c r="AW7" s="313">
        <v>15.89</v>
      </c>
      <c r="AX7" s="313">
        <v>169.17999999999998</v>
      </c>
      <c r="AY7" s="313">
        <v>195.99</v>
      </c>
      <c r="AZ7" s="321">
        <v>669.78</v>
      </c>
      <c r="BA7" s="313">
        <v>0</v>
      </c>
      <c r="BB7" s="313">
        <v>0</v>
      </c>
      <c r="BC7" s="313">
        <v>0</v>
      </c>
      <c r="BD7" s="313">
        <v>0</v>
      </c>
      <c r="BE7" s="313">
        <v>0</v>
      </c>
      <c r="BF7" s="313">
        <v>0</v>
      </c>
      <c r="BG7" s="313">
        <v>0</v>
      </c>
      <c r="BH7" s="313">
        <v>918.49577039726671</v>
      </c>
      <c r="BI7" s="313">
        <v>433.12999431377312</v>
      </c>
      <c r="BJ7" s="313">
        <v>86.234427297653781</v>
      </c>
      <c r="BK7" s="313">
        <v>11.265390396844088</v>
      </c>
      <c r="BL7" s="313">
        <v>21.292564762291398</v>
      </c>
      <c r="BM7" s="313">
        <v>0</v>
      </c>
      <c r="BN7" s="314">
        <v>2472.8139960389053</v>
      </c>
      <c r="BO7" s="325">
        <v>87.590410719999994</v>
      </c>
      <c r="BP7" s="326">
        <v>83.990907739999997</v>
      </c>
      <c r="BQ7" s="326">
        <v>60.218407369999994</v>
      </c>
      <c r="BR7" s="326">
        <v>24.967324949999998</v>
      </c>
      <c r="BS7" s="326">
        <v>10.61440075</v>
      </c>
      <c r="BT7" s="364">
        <v>0</v>
      </c>
      <c r="BU7" s="327">
        <v>437.19683429000003</v>
      </c>
      <c r="BV7" s="312">
        <v>130.8815384838</v>
      </c>
      <c r="BW7" s="313">
        <v>79.531227355200002</v>
      </c>
      <c r="BX7" s="313">
        <v>107.09301171689999</v>
      </c>
      <c r="BY7" s="313">
        <v>12.8628108</v>
      </c>
      <c r="BZ7" s="313">
        <v>19.0590668667</v>
      </c>
      <c r="CA7" s="363">
        <v>0</v>
      </c>
      <c r="CB7" s="314">
        <v>74.553291347700011</v>
      </c>
      <c r="CC7" s="312">
        <v>125.39983957966089</v>
      </c>
      <c r="CD7" s="313">
        <v>9.7780000000000005</v>
      </c>
      <c r="CE7" s="313">
        <v>39.094461190000004</v>
      </c>
      <c r="CF7" s="313">
        <v>44.361094000000001</v>
      </c>
      <c r="CG7" s="313">
        <v>8.8132960526315802</v>
      </c>
      <c r="CH7" s="363">
        <v>0</v>
      </c>
      <c r="CI7" s="314">
        <v>154.41162012000001</v>
      </c>
      <c r="CJ7" s="325">
        <v>124.16406626</v>
      </c>
      <c r="CK7" s="326">
        <v>137.46870096999999</v>
      </c>
      <c r="CL7" s="326">
        <v>130.01419792999999</v>
      </c>
      <c r="CM7" s="326">
        <v>21.803669929999998</v>
      </c>
      <c r="CN7" s="326">
        <v>23.870190430000001</v>
      </c>
      <c r="CO7" s="326">
        <v>0</v>
      </c>
      <c r="CP7" s="327">
        <v>1304.1209705899998</v>
      </c>
      <c r="CQ7" s="312">
        <v>639.02392148044623</v>
      </c>
      <c r="CR7" s="313">
        <v>692.87569726236995</v>
      </c>
      <c r="CS7" s="313">
        <v>38.858421129003226</v>
      </c>
      <c r="CT7" s="313">
        <v>11.090237311827957</v>
      </c>
      <c r="CU7" s="313">
        <v>7.8419453183688175</v>
      </c>
      <c r="CV7" s="313">
        <v>0</v>
      </c>
      <c r="CW7" s="314">
        <v>3319.338177644097</v>
      </c>
      <c r="CX7" s="312">
        <v>234.25585473999988</v>
      </c>
      <c r="CY7" s="313">
        <v>18.845399999999998</v>
      </c>
      <c r="CZ7" s="313">
        <v>31.917895640000101</v>
      </c>
      <c r="DA7" s="313">
        <v>13.0702084</v>
      </c>
      <c r="DB7" s="313">
        <v>34.631231</v>
      </c>
      <c r="DC7" s="313">
        <v>0</v>
      </c>
      <c r="DD7" s="314">
        <v>209.41523251000001</v>
      </c>
      <c r="DE7" s="359">
        <v>0</v>
      </c>
      <c r="DF7" s="360">
        <v>0</v>
      </c>
      <c r="DG7" s="360">
        <v>0</v>
      </c>
      <c r="DH7" s="360">
        <v>0</v>
      </c>
      <c r="DI7" s="360">
        <v>0</v>
      </c>
      <c r="DJ7" s="360">
        <v>0</v>
      </c>
      <c r="DK7" s="362">
        <v>0</v>
      </c>
      <c r="DL7" s="312">
        <v>0</v>
      </c>
      <c r="DM7" s="313">
        <v>0</v>
      </c>
      <c r="DN7" s="313">
        <v>0</v>
      </c>
      <c r="DO7" s="313">
        <v>0</v>
      </c>
      <c r="DP7" s="313">
        <v>0</v>
      </c>
      <c r="DQ7" s="313">
        <v>0</v>
      </c>
      <c r="DR7" s="314">
        <v>0</v>
      </c>
      <c r="DS7" s="312">
        <v>123.7</v>
      </c>
      <c r="DT7" s="313">
        <v>6.2099999999999991</v>
      </c>
      <c r="DU7" s="313">
        <v>3.5</v>
      </c>
      <c r="DV7" s="313">
        <v>0</v>
      </c>
      <c r="DW7" s="313">
        <v>2.54</v>
      </c>
      <c r="DX7" s="313">
        <v>0</v>
      </c>
      <c r="DY7" s="314">
        <v>1.47</v>
      </c>
      <c r="DZ7" s="312">
        <v>139.71984097500001</v>
      </c>
      <c r="EA7" s="313">
        <v>132.18706022000001</v>
      </c>
      <c r="EB7" s="313">
        <v>51.936264120000004</v>
      </c>
      <c r="EC7" s="313">
        <v>0</v>
      </c>
      <c r="ED7" s="313">
        <v>33.024689685000006</v>
      </c>
      <c r="EE7" s="313">
        <v>0</v>
      </c>
      <c r="EF7" s="314">
        <v>0</v>
      </c>
      <c r="EG7" s="312">
        <v>50.574531365624992</v>
      </c>
      <c r="EH7" s="313">
        <v>3.5</v>
      </c>
      <c r="EI7" s="313">
        <v>7.804920000000001</v>
      </c>
      <c r="EJ7" s="313">
        <v>12.869</v>
      </c>
      <c r="EK7" s="313">
        <v>0</v>
      </c>
      <c r="EL7" s="313">
        <v>0</v>
      </c>
      <c r="EM7" s="314">
        <v>313.65032015999998</v>
      </c>
      <c r="EN7" s="312">
        <v>423.68673919999998</v>
      </c>
      <c r="EO7" s="313">
        <v>5.32</v>
      </c>
      <c r="EP7" s="313">
        <v>40.497986370000106</v>
      </c>
      <c r="EQ7" s="313">
        <v>20.29976864</v>
      </c>
      <c r="ER7" s="313">
        <v>52.952976438399901</v>
      </c>
      <c r="ES7" s="313">
        <v>0</v>
      </c>
      <c r="ET7" s="314">
        <v>277.67376859999996</v>
      </c>
      <c r="EU7" s="312">
        <v>35.441468440000001</v>
      </c>
      <c r="EV7" s="313">
        <v>26.686155840000001</v>
      </c>
      <c r="EW7" s="313">
        <v>8.8525962133333298</v>
      </c>
      <c r="EX7" s="313">
        <v>13.168533333333331</v>
      </c>
      <c r="EY7" s="313">
        <v>0.23097680000000001</v>
      </c>
      <c r="EZ7" s="363">
        <v>0</v>
      </c>
      <c r="FA7" s="314">
        <v>385.06471642000002</v>
      </c>
      <c r="FB7" s="312">
        <v>87.697290708600008</v>
      </c>
      <c r="FC7" s="313">
        <v>29.377712211599999</v>
      </c>
      <c r="FD7" s="313">
        <v>174.08064109649999</v>
      </c>
      <c r="FE7" s="313">
        <v>28.880555580599996</v>
      </c>
      <c r="FF7" s="313">
        <v>14.5646809551</v>
      </c>
      <c r="FG7" s="363">
        <v>0</v>
      </c>
      <c r="FH7" s="314">
        <v>49.312540181999992</v>
      </c>
      <c r="FI7" s="312">
        <v>256.80284622033901</v>
      </c>
      <c r="FJ7" s="313">
        <v>57.747676689999999</v>
      </c>
      <c r="FK7" s="313">
        <v>53.811988999999997</v>
      </c>
      <c r="FL7" s="313">
        <v>13.385272000000001</v>
      </c>
      <c r="FM7" s="313">
        <v>52.243545279999999</v>
      </c>
      <c r="FN7" s="363">
        <v>0</v>
      </c>
      <c r="FO7" s="314">
        <v>145.91928060999999</v>
      </c>
      <c r="FP7" s="312">
        <v>338.81212257118602</v>
      </c>
      <c r="FQ7" s="313">
        <v>19.966000000000001</v>
      </c>
      <c r="FR7" s="313">
        <v>65.598715199047689</v>
      </c>
      <c r="FS7" s="313">
        <v>15.099456999999999</v>
      </c>
      <c r="FT7" s="313">
        <v>43.613240000000005</v>
      </c>
      <c r="FU7" s="313">
        <v>0</v>
      </c>
      <c r="FV7" s="314">
        <v>247.0619772988</v>
      </c>
      <c r="FW7" s="312">
        <v>235.0504445345762</v>
      </c>
      <c r="FX7" s="313">
        <v>27.274999999999999</v>
      </c>
      <c r="FY7" s="313">
        <v>31.080309400000004</v>
      </c>
      <c r="FZ7" s="313">
        <v>12.421727999999998</v>
      </c>
      <c r="GA7" s="313">
        <v>45.827507999999995</v>
      </c>
      <c r="GB7" s="363">
        <v>0</v>
      </c>
      <c r="GC7" s="314">
        <v>125.45623205999999</v>
      </c>
      <c r="GD7" s="328">
        <v>874.13999999999987</v>
      </c>
      <c r="GE7" s="313">
        <v>94.94</v>
      </c>
      <c r="GF7" s="313">
        <v>4491.58</v>
      </c>
      <c r="GG7" s="313">
        <v>38.78</v>
      </c>
      <c r="GH7" s="313">
        <v>120.33000000000001</v>
      </c>
      <c r="GI7" s="313">
        <v>0</v>
      </c>
      <c r="GJ7" s="321">
        <v>1018.1399999999999</v>
      </c>
      <c r="GK7" s="370">
        <v>229.21</v>
      </c>
      <c r="GL7" s="330">
        <v>12.25</v>
      </c>
      <c r="GM7" s="330">
        <v>1.2</v>
      </c>
      <c r="GN7" s="330">
        <v>0</v>
      </c>
      <c r="GO7" s="330">
        <v>1.5</v>
      </c>
      <c r="GP7" s="330">
        <v>0</v>
      </c>
      <c r="GQ7" s="371">
        <v>3.3</v>
      </c>
      <c r="GR7" s="328">
        <v>0</v>
      </c>
      <c r="GS7" s="313">
        <v>0</v>
      </c>
      <c r="GT7" s="313">
        <v>0</v>
      </c>
      <c r="GU7" s="313">
        <v>0</v>
      </c>
      <c r="GV7" s="313">
        <v>0</v>
      </c>
      <c r="GW7" s="313">
        <v>0</v>
      </c>
      <c r="GX7" s="314">
        <v>0</v>
      </c>
      <c r="GY7" s="312">
        <v>0</v>
      </c>
      <c r="GZ7" s="313">
        <v>0</v>
      </c>
      <c r="HA7" s="313">
        <v>0</v>
      </c>
      <c r="HB7" s="313">
        <v>0</v>
      </c>
      <c r="HC7" s="313">
        <v>0</v>
      </c>
      <c r="HD7" s="313">
        <v>0</v>
      </c>
      <c r="HE7" s="314">
        <v>0</v>
      </c>
      <c r="HF7" s="322"/>
      <c r="HG7" s="323"/>
      <c r="HH7" s="323"/>
      <c r="HI7" s="323"/>
      <c r="HJ7" s="323"/>
      <c r="HK7" s="323"/>
      <c r="HL7" s="324"/>
      <c r="HM7" s="312">
        <v>72.43083</v>
      </c>
      <c r="HN7" s="313">
        <v>5.9946000000000002</v>
      </c>
      <c r="HO7" s="313">
        <v>8.0992200000000008</v>
      </c>
      <c r="HP7" s="313">
        <v>0</v>
      </c>
      <c r="HQ7" s="313">
        <v>7.9279999999999999</v>
      </c>
      <c r="HR7" s="363">
        <v>0</v>
      </c>
      <c r="HS7" s="314">
        <v>21.541740000000001</v>
      </c>
      <c r="HT7" s="312">
        <v>244.01673999999997</v>
      </c>
      <c r="HU7" s="363">
        <v>0</v>
      </c>
      <c r="HV7" s="363">
        <v>0</v>
      </c>
      <c r="HW7" s="363">
        <v>0</v>
      </c>
      <c r="HX7" s="363">
        <v>0</v>
      </c>
      <c r="HY7" s="363">
        <v>0</v>
      </c>
      <c r="HZ7" s="366">
        <v>0</v>
      </c>
      <c r="IA7" s="312"/>
      <c r="IB7" s="313"/>
      <c r="IC7" s="313"/>
      <c r="ID7" s="313"/>
      <c r="IE7" s="313"/>
      <c r="IF7" s="313"/>
      <c r="IG7" s="314"/>
      <c r="IH7" s="372"/>
      <c r="II7" s="373"/>
      <c r="IJ7" s="373"/>
      <c r="IK7" s="373"/>
      <c r="IL7" s="373"/>
      <c r="IM7" s="373"/>
      <c r="IN7" s="374"/>
      <c r="IO7" s="312">
        <v>55.752800999999998</v>
      </c>
      <c r="IP7" s="313">
        <v>10.812799999999999</v>
      </c>
      <c r="IQ7" s="313">
        <v>1.3254999999999999</v>
      </c>
      <c r="IR7" s="363">
        <v>0</v>
      </c>
      <c r="IS7" s="313">
        <v>3.798</v>
      </c>
      <c r="IT7" s="363">
        <v>0</v>
      </c>
      <c r="IU7" s="321">
        <v>21.541740000000001</v>
      </c>
      <c r="IV7" s="312">
        <v>93.146754000000001</v>
      </c>
      <c r="IW7" s="313">
        <v>28.566620999999998</v>
      </c>
      <c r="IX7" s="313">
        <v>14.695891810000001</v>
      </c>
      <c r="IY7" s="313">
        <v>19.110053480000001</v>
      </c>
      <c r="IZ7" s="313">
        <v>7.5527379200000002</v>
      </c>
      <c r="JA7" s="363">
        <v>0</v>
      </c>
      <c r="JB7" s="314">
        <v>627.42966403999992</v>
      </c>
    </row>
    <row r="8" spans="2:262" s="18" customFormat="1" ht="25" customHeight="1" x14ac:dyDescent="0.35">
      <c r="B8" s="357">
        <v>2023</v>
      </c>
      <c r="C8" s="358" t="s">
        <v>47</v>
      </c>
      <c r="D8" s="365">
        <v>3058.8745259000002</v>
      </c>
      <c r="E8" s="363">
        <v>260.84504892999996</v>
      </c>
      <c r="F8" s="363">
        <v>362.9508237</v>
      </c>
      <c r="G8" s="363">
        <v>0</v>
      </c>
      <c r="H8" s="363">
        <v>0</v>
      </c>
      <c r="I8" s="363">
        <v>0</v>
      </c>
      <c r="J8" s="366">
        <v>1812.50103352</v>
      </c>
      <c r="K8" s="375">
        <v>1009.1315878218784</v>
      </c>
      <c r="L8" s="376">
        <v>607.69458241361974</v>
      </c>
      <c r="M8" s="376">
        <v>630.80689088711392</v>
      </c>
      <c r="N8" s="376">
        <v>0</v>
      </c>
      <c r="O8" s="376">
        <v>0</v>
      </c>
      <c r="P8" s="376">
        <v>0</v>
      </c>
      <c r="Q8" s="377">
        <v>5777.8821103543742</v>
      </c>
      <c r="R8" s="378">
        <v>11996.726944829999</v>
      </c>
      <c r="S8" s="379">
        <v>129.35999999999999</v>
      </c>
      <c r="T8" s="379">
        <v>268.82</v>
      </c>
      <c r="U8" s="379">
        <v>0</v>
      </c>
      <c r="V8" s="379">
        <v>0</v>
      </c>
      <c r="W8" s="379">
        <v>0</v>
      </c>
      <c r="X8" s="380">
        <v>4282.5</v>
      </c>
      <c r="Y8" s="381">
        <v>689.02</v>
      </c>
      <c r="Z8" s="361">
        <v>154.83000000000001</v>
      </c>
      <c r="AA8" s="361">
        <v>1179.3400000000001</v>
      </c>
      <c r="AB8" s="361">
        <v>67.733999999999995</v>
      </c>
      <c r="AC8" s="361">
        <v>183.49</v>
      </c>
      <c r="AD8" s="361">
        <v>0</v>
      </c>
      <c r="AE8" s="382">
        <v>816.74</v>
      </c>
      <c r="AF8" s="365">
        <v>301.98221999999998</v>
      </c>
      <c r="AG8" s="363">
        <v>508.25880000000006</v>
      </c>
      <c r="AH8" s="363">
        <v>105.32326499999999</v>
      </c>
      <c r="AI8" s="363">
        <v>0</v>
      </c>
      <c r="AJ8" s="363">
        <v>3.0589649999999997</v>
      </c>
      <c r="AK8" s="363">
        <v>0</v>
      </c>
      <c r="AL8" s="383">
        <v>168.17442569999997</v>
      </c>
      <c r="AM8" s="384"/>
      <c r="AN8" s="385"/>
      <c r="AO8" s="385"/>
      <c r="AP8" s="385"/>
      <c r="AQ8" s="385"/>
      <c r="AR8" s="385"/>
      <c r="AS8" s="386"/>
      <c r="AT8" s="365">
        <v>328.32342235700003</v>
      </c>
      <c r="AU8" s="363">
        <v>60.252413144599984</v>
      </c>
      <c r="AV8" s="363">
        <v>559.1537974342001</v>
      </c>
      <c r="AW8" s="363">
        <v>24.265548085100004</v>
      </c>
      <c r="AX8" s="363">
        <v>125.65434589029999</v>
      </c>
      <c r="AY8" s="363">
        <v>2.9339531999999999</v>
      </c>
      <c r="AZ8" s="366">
        <v>987.36259855070011</v>
      </c>
      <c r="BA8" s="365">
        <v>0</v>
      </c>
      <c r="BB8" s="363">
        <v>0</v>
      </c>
      <c r="BC8" s="363">
        <v>0</v>
      </c>
      <c r="BD8" s="363">
        <v>0</v>
      </c>
      <c r="BE8" s="363">
        <v>0</v>
      </c>
      <c r="BF8" s="363">
        <v>0</v>
      </c>
      <c r="BG8" s="366">
        <v>0</v>
      </c>
      <c r="BH8" s="365">
        <v>869.69176365201383</v>
      </c>
      <c r="BI8" s="363">
        <v>102.9422652787682</v>
      </c>
      <c r="BJ8" s="363">
        <v>-19.950721261395628</v>
      </c>
      <c r="BK8" s="363">
        <v>13.058680411290322</v>
      </c>
      <c r="BL8" s="363">
        <v>11.629101180360752</v>
      </c>
      <c r="BM8" s="363">
        <v>0</v>
      </c>
      <c r="BN8" s="366">
        <v>3893.1194950074714</v>
      </c>
      <c r="BO8" s="387">
        <v>79.446669569999997</v>
      </c>
      <c r="BP8" s="364">
        <v>72.856369739999991</v>
      </c>
      <c r="BQ8" s="364">
        <v>41.551528699999999</v>
      </c>
      <c r="BR8" s="364">
        <v>24.322130480000002</v>
      </c>
      <c r="BS8" s="364">
        <v>14.302821</v>
      </c>
      <c r="BT8" s="364">
        <v>0</v>
      </c>
      <c r="BU8" s="388">
        <v>387.29838833999997</v>
      </c>
      <c r="BV8" s="365">
        <v>135.5822862471</v>
      </c>
      <c r="BW8" s="363">
        <v>52.336495339199999</v>
      </c>
      <c r="BX8" s="363">
        <v>51.067575728099996</v>
      </c>
      <c r="BY8" s="363">
        <v>13.075473599999999</v>
      </c>
      <c r="BZ8" s="363">
        <v>12.182250267000001</v>
      </c>
      <c r="CA8" s="363">
        <v>0</v>
      </c>
      <c r="CB8" s="366">
        <v>125.0719038288</v>
      </c>
      <c r="CC8" s="365">
        <v>126.051011</v>
      </c>
      <c r="CD8" s="363">
        <v>20.715215999999998</v>
      </c>
      <c r="CE8" s="363">
        <v>38.738461190000002</v>
      </c>
      <c r="CF8" s="363">
        <v>46.168894999999999</v>
      </c>
      <c r="CG8" s="363">
        <v>13.862440599999999</v>
      </c>
      <c r="CH8" s="363">
        <v>0</v>
      </c>
      <c r="CI8" s="366">
        <v>349.10271111999998</v>
      </c>
      <c r="CJ8" s="387">
        <v>89.201926970000002</v>
      </c>
      <c r="CK8" s="364">
        <v>174.16801848999998</v>
      </c>
      <c r="CL8" s="364">
        <v>117.09242792000001</v>
      </c>
      <c r="CM8" s="364">
        <v>20.863781710000001</v>
      </c>
      <c r="CN8" s="364">
        <v>12.190404359999999</v>
      </c>
      <c r="CO8" s="364">
        <v>0</v>
      </c>
      <c r="CP8" s="388">
        <v>1509.4317109799999</v>
      </c>
      <c r="CQ8" s="365">
        <v>869.69176365201383</v>
      </c>
      <c r="CR8" s="363">
        <v>102.9422652787682</v>
      </c>
      <c r="CS8" s="363">
        <v>-19.950721261395628</v>
      </c>
      <c r="CT8" s="363">
        <v>13.058680411290322</v>
      </c>
      <c r="CU8" s="363">
        <v>11.629101180360752</v>
      </c>
      <c r="CV8" s="363">
        <v>0</v>
      </c>
      <c r="CW8" s="366">
        <v>3893.1194950074714</v>
      </c>
      <c r="CX8" s="365">
        <v>217.99318316</v>
      </c>
      <c r="CY8" s="363">
        <v>15.962400000000001</v>
      </c>
      <c r="CZ8" s="363">
        <v>29.836443130000003</v>
      </c>
      <c r="DA8" s="363">
        <v>12.535468</v>
      </c>
      <c r="DB8" s="363">
        <v>39.752761</v>
      </c>
      <c r="DC8" s="363">
        <v>0</v>
      </c>
      <c r="DD8" s="366">
        <v>216.06644076999999</v>
      </c>
      <c r="DE8" s="381">
        <v>123.9061938</v>
      </c>
      <c r="DF8" s="361">
        <v>4.0118176299999995</v>
      </c>
      <c r="DG8" s="361">
        <v>91.695062979999989</v>
      </c>
      <c r="DH8" s="361">
        <v>10.857104099999999</v>
      </c>
      <c r="DI8" s="361">
        <v>30.03765589</v>
      </c>
      <c r="DJ8" s="361">
        <v>0</v>
      </c>
      <c r="DK8" s="382">
        <v>83.373388950000006</v>
      </c>
      <c r="DL8" s="365">
        <v>0</v>
      </c>
      <c r="DM8" s="363">
        <v>0</v>
      </c>
      <c r="DN8" s="363">
        <v>0</v>
      </c>
      <c r="DO8" s="363">
        <v>0</v>
      </c>
      <c r="DP8" s="363">
        <v>0</v>
      </c>
      <c r="DQ8" s="363">
        <v>0</v>
      </c>
      <c r="DR8" s="366">
        <v>0</v>
      </c>
      <c r="DS8" s="365">
        <v>156.1</v>
      </c>
      <c r="DT8" s="363">
        <v>32.32</v>
      </c>
      <c r="DU8" s="363">
        <v>321</v>
      </c>
      <c r="DV8" s="363">
        <v>10.8</v>
      </c>
      <c r="DW8" s="363">
        <v>4.5999999999999996</v>
      </c>
      <c r="DX8" s="363">
        <v>0</v>
      </c>
      <c r="DY8" s="366">
        <v>8</v>
      </c>
      <c r="DZ8" s="365">
        <v>138.455408025</v>
      </c>
      <c r="EA8" s="363">
        <v>113.74491058000001</v>
      </c>
      <c r="EB8" s="363">
        <v>51.466252679999997</v>
      </c>
      <c r="EC8" s="363">
        <v>0</v>
      </c>
      <c r="ED8" s="363">
        <v>32.725823715000004</v>
      </c>
      <c r="EE8" s="363">
        <v>0</v>
      </c>
      <c r="EF8" s="366">
        <v>0</v>
      </c>
      <c r="EG8" s="365">
        <v>46.360220599999998</v>
      </c>
      <c r="EH8" s="363">
        <v>3.2966101700000001</v>
      </c>
      <c r="EI8" s="363">
        <v>7.47261957</v>
      </c>
      <c r="EJ8" s="363">
        <v>11.49249</v>
      </c>
      <c r="EK8" s="363">
        <v>0</v>
      </c>
      <c r="EL8" s="363">
        <v>0</v>
      </c>
      <c r="EM8" s="366">
        <v>314.21647396000003</v>
      </c>
      <c r="EN8" s="365">
        <v>391.74209900000005</v>
      </c>
      <c r="EO8" s="363">
        <v>9.7690000000000001</v>
      </c>
      <c r="EP8" s="363">
        <v>45.548360979999998</v>
      </c>
      <c r="EQ8" s="363">
        <v>19.82845</v>
      </c>
      <c r="ER8" s="363">
        <v>40.270768459999999</v>
      </c>
      <c r="ES8" s="363">
        <v>0</v>
      </c>
      <c r="ET8" s="366">
        <v>281.03829153999999</v>
      </c>
      <c r="EU8" s="365">
        <v>37.489269399999998</v>
      </c>
      <c r="EV8" s="363">
        <v>248.87366414000002</v>
      </c>
      <c r="EW8" s="363">
        <v>8.9533614066666694</v>
      </c>
      <c r="EX8" s="363">
        <v>13.142490666666669</v>
      </c>
      <c r="EY8" s="363">
        <v>-7.0845203799999998</v>
      </c>
      <c r="EZ8" s="363">
        <v>0</v>
      </c>
      <c r="FA8" s="366">
        <v>372.39946049999998</v>
      </c>
      <c r="FB8" s="365">
        <v>90.770067860599994</v>
      </c>
      <c r="FC8" s="363">
        <v>19.938709818300001</v>
      </c>
      <c r="FD8" s="363">
        <v>133.16271205250001</v>
      </c>
      <c r="FE8" s="363">
        <v>29.590188582699994</v>
      </c>
      <c r="FF8" s="363">
        <v>14.2790261725</v>
      </c>
      <c r="FG8" s="363">
        <v>0</v>
      </c>
      <c r="FH8" s="366">
        <v>57.296090722300008</v>
      </c>
      <c r="FI8" s="365">
        <v>241.73038759000002</v>
      </c>
      <c r="FJ8" s="363">
        <v>171.77126404000001</v>
      </c>
      <c r="FK8" s="363">
        <v>31.228498999999999</v>
      </c>
      <c r="FL8" s="363">
        <v>13.545272000000001</v>
      </c>
      <c r="FM8" s="363">
        <v>64.78873127</v>
      </c>
      <c r="FN8" s="363">
        <v>0</v>
      </c>
      <c r="FO8" s="366">
        <v>166.52812713999998</v>
      </c>
      <c r="FP8" s="365">
        <v>325.10000000000002</v>
      </c>
      <c r="FQ8" s="363">
        <v>62.489999999999995</v>
      </c>
      <c r="FR8" s="363">
        <v>55.5</v>
      </c>
      <c r="FS8" s="363">
        <v>15.200000000000001</v>
      </c>
      <c r="FT8" s="363">
        <v>62</v>
      </c>
      <c r="FU8" s="363">
        <v>0</v>
      </c>
      <c r="FV8" s="366">
        <v>238.1</v>
      </c>
      <c r="FW8" s="365">
        <v>277.18252289999998</v>
      </c>
      <c r="FX8" s="363">
        <v>30.880000000000003</v>
      </c>
      <c r="FY8" s="363">
        <v>32.183198959999999</v>
      </c>
      <c r="FZ8" s="363">
        <v>12.339081</v>
      </c>
      <c r="GA8" s="363">
        <v>88.532266800000002</v>
      </c>
      <c r="GB8" s="363">
        <v>0</v>
      </c>
      <c r="GC8" s="366">
        <v>256.18054605999998</v>
      </c>
      <c r="GD8" s="389">
        <v>849.76706374299999</v>
      </c>
      <c r="GE8" s="363">
        <v>191.492720999</v>
      </c>
      <c r="GF8" s="363">
        <v>5101.497328423</v>
      </c>
      <c r="GG8" s="363">
        <v>35.013084552400002</v>
      </c>
      <c r="GH8" s="363">
        <v>185.50030986359997</v>
      </c>
      <c r="GI8" s="363">
        <v>7.2231895656000003</v>
      </c>
      <c r="GJ8" s="383">
        <v>1008.0168118642</v>
      </c>
      <c r="GK8" s="312">
        <v>226.51</v>
      </c>
      <c r="GL8" s="313">
        <v>11.32</v>
      </c>
      <c r="GM8" s="313">
        <v>1.2</v>
      </c>
      <c r="GN8" s="313">
        <v>0</v>
      </c>
      <c r="GO8" s="313">
        <v>1.41</v>
      </c>
      <c r="GP8" s="313">
        <v>0</v>
      </c>
      <c r="GQ8" s="314">
        <v>3.0999999999999996</v>
      </c>
      <c r="GR8" s="389">
        <v>476.17734078170037</v>
      </c>
      <c r="GS8" s="363">
        <v>5.0517344377711817</v>
      </c>
      <c r="GT8" s="363">
        <v>47.756111930921399</v>
      </c>
      <c r="GU8" s="363">
        <v>11.189313795698926</v>
      </c>
      <c r="GV8" s="363">
        <v>7.0516773989799999</v>
      </c>
      <c r="GW8" s="363">
        <v>0</v>
      </c>
      <c r="GX8" s="366">
        <v>2642.1897986650329</v>
      </c>
      <c r="GY8" s="365">
        <v>0</v>
      </c>
      <c r="GZ8" s="363">
        <v>0</v>
      </c>
      <c r="HA8" s="363">
        <v>0</v>
      </c>
      <c r="HB8" s="363">
        <v>0</v>
      </c>
      <c r="HC8" s="363">
        <v>0</v>
      </c>
      <c r="HD8" s="363">
        <v>0</v>
      </c>
      <c r="HE8" s="366">
        <v>0</v>
      </c>
      <c r="HF8" s="384">
        <v>0</v>
      </c>
      <c r="HG8" s="385">
        <v>0</v>
      </c>
      <c r="HH8" s="385">
        <v>0</v>
      </c>
      <c r="HI8" s="385">
        <v>0</v>
      </c>
      <c r="HJ8" s="385">
        <v>0</v>
      </c>
      <c r="HK8" s="385">
        <v>0</v>
      </c>
      <c r="HL8" s="386">
        <v>0</v>
      </c>
      <c r="HM8" s="365">
        <v>72.43083</v>
      </c>
      <c r="HN8" s="363">
        <v>12.263</v>
      </c>
      <c r="HO8" s="363">
        <v>7.1715</v>
      </c>
      <c r="HP8" s="363">
        <v>0</v>
      </c>
      <c r="HQ8" s="363">
        <v>9.65</v>
      </c>
      <c r="HR8" s="363">
        <v>0</v>
      </c>
      <c r="HS8" s="366">
        <v>21.541740000000001</v>
      </c>
      <c r="HT8" s="365">
        <v>246.64398</v>
      </c>
      <c r="HU8" s="363">
        <v>0</v>
      </c>
      <c r="HV8" s="363">
        <v>0</v>
      </c>
      <c r="HW8" s="363">
        <v>0</v>
      </c>
      <c r="HX8" s="363">
        <v>0</v>
      </c>
      <c r="HY8" s="363">
        <v>0</v>
      </c>
      <c r="HZ8" s="366">
        <v>0</v>
      </c>
      <c r="IA8" s="365">
        <v>0</v>
      </c>
      <c r="IB8" s="363">
        <v>0</v>
      </c>
      <c r="IC8" s="363">
        <v>0</v>
      </c>
      <c r="ID8" s="363">
        <v>0</v>
      </c>
      <c r="IE8" s="363">
        <v>0</v>
      </c>
      <c r="IF8" s="363">
        <v>0</v>
      </c>
      <c r="IG8" s="366">
        <v>0</v>
      </c>
      <c r="IH8" s="372"/>
      <c r="II8" s="373"/>
      <c r="IJ8" s="373"/>
      <c r="IK8" s="373"/>
      <c r="IL8" s="373"/>
      <c r="IM8" s="373"/>
      <c r="IN8" s="374"/>
      <c r="IO8" s="365">
        <v>55.752800999999998</v>
      </c>
      <c r="IP8" s="363">
        <v>7.7949999999999999</v>
      </c>
      <c r="IQ8" s="363">
        <v>1.2595000000000001</v>
      </c>
      <c r="IR8" s="363">
        <v>0</v>
      </c>
      <c r="IS8" s="363">
        <v>3.964</v>
      </c>
      <c r="IT8" s="363">
        <v>0</v>
      </c>
      <c r="IU8" s="383">
        <v>21.541740000000001</v>
      </c>
      <c r="IV8" s="365">
        <v>103.92490921999999</v>
      </c>
      <c r="IW8" s="363">
        <v>35.96127457</v>
      </c>
      <c r="IX8" s="363">
        <v>15.97168104</v>
      </c>
      <c r="IY8" s="363">
        <v>11.04005349</v>
      </c>
      <c r="IZ8" s="363">
        <v>14.457631900000001</v>
      </c>
      <c r="JA8" s="363">
        <v>0</v>
      </c>
      <c r="JB8" s="366">
        <v>609.71328134999999</v>
      </c>
    </row>
    <row r="9" spans="2:262" s="292" customFormat="1" ht="22.5" customHeight="1" thickBot="1" x14ac:dyDescent="0.3">
      <c r="B9" s="266">
        <v>2023</v>
      </c>
      <c r="C9" s="267" t="s">
        <v>48</v>
      </c>
      <c r="D9" s="390">
        <v>3403.2992757399998</v>
      </c>
      <c r="E9" s="391">
        <v>78.491353970000006</v>
      </c>
      <c r="F9" s="391">
        <v>286.14689917999999</v>
      </c>
      <c r="G9" s="391">
        <v>0</v>
      </c>
      <c r="H9" s="391">
        <v>0</v>
      </c>
      <c r="I9" s="391">
        <v>0</v>
      </c>
      <c r="J9" s="392">
        <v>1686.5520744400005</v>
      </c>
      <c r="K9" s="393">
        <v>894.09364005573605</v>
      </c>
      <c r="L9" s="394">
        <v>666.0237237294001</v>
      </c>
      <c r="M9" s="394">
        <v>554.07306219199199</v>
      </c>
      <c r="N9" s="394">
        <v>0</v>
      </c>
      <c r="O9" s="394">
        <v>0</v>
      </c>
      <c r="P9" s="394">
        <v>0</v>
      </c>
      <c r="Q9" s="395">
        <v>5017.0616162093029</v>
      </c>
      <c r="R9" s="396">
        <v>0</v>
      </c>
      <c r="S9" s="397">
        <v>0</v>
      </c>
      <c r="T9" s="397">
        <v>0</v>
      </c>
      <c r="U9" s="397">
        <v>0</v>
      </c>
      <c r="V9" s="397">
        <v>0</v>
      </c>
      <c r="W9" s="397">
        <v>0</v>
      </c>
      <c r="X9" s="398">
        <v>0</v>
      </c>
      <c r="Y9" s="390">
        <v>1130.21</v>
      </c>
      <c r="Z9" s="391">
        <v>400.07000000000005</v>
      </c>
      <c r="AA9" s="391">
        <v>1533.35</v>
      </c>
      <c r="AB9" s="391">
        <v>71.585999999999999</v>
      </c>
      <c r="AC9" s="391">
        <v>322.58</v>
      </c>
      <c r="AD9" s="391">
        <v>0</v>
      </c>
      <c r="AE9" s="392">
        <v>819.24599999999998</v>
      </c>
      <c r="AF9" s="390">
        <v>318.49092000000002</v>
      </c>
      <c r="AG9" s="391">
        <v>581.16226500000005</v>
      </c>
      <c r="AH9" s="391">
        <v>97.050239999999988</v>
      </c>
      <c r="AI9" s="391">
        <v>0</v>
      </c>
      <c r="AJ9" s="391">
        <v>3.1075200000000001</v>
      </c>
      <c r="AK9" s="391">
        <v>0</v>
      </c>
      <c r="AL9" s="399">
        <v>216.29840669999999</v>
      </c>
      <c r="AM9" s="400"/>
      <c r="AN9" s="401"/>
      <c r="AO9" s="401"/>
      <c r="AP9" s="401"/>
      <c r="AQ9" s="401"/>
      <c r="AR9" s="401"/>
      <c r="AS9" s="402"/>
      <c r="AT9" s="390">
        <v>325.66999999999996</v>
      </c>
      <c r="AU9" s="391">
        <v>175.38</v>
      </c>
      <c r="AV9" s="391">
        <v>412.22</v>
      </c>
      <c r="AW9" s="391">
        <v>0</v>
      </c>
      <c r="AX9" s="391">
        <v>85.26</v>
      </c>
      <c r="AY9" s="391">
        <v>72.27</v>
      </c>
      <c r="AZ9" s="392">
        <v>631.72</v>
      </c>
      <c r="BA9" s="390">
        <v>0</v>
      </c>
      <c r="BB9" s="391">
        <v>0</v>
      </c>
      <c r="BC9" s="391">
        <v>0</v>
      </c>
      <c r="BD9" s="391">
        <v>0</v>
      </c>
      <c r="BE9" s="391">
        <v>0</v>
      </c>
      <c r="BF9" s="391">
        <v>0</v>
      </c>
      <c r="BG9" s="392">
        <v>0</v>
      </c>
      <c r="BH9" s="390">
        <v>1227.0292211679614</v>
      </c>
      <c r="BI9" s="391">
        <v>303.39675721738632</v>
      </c>
      <c r="BJ9" s="391">
        <v>56.932837509416125</v>
      </c>
      <c r="BK9" s="391">
        <v>13.86337933467742</v>
      </c>
      <c r="BL9" s="391">
        <v>16.329979419187101</v>
      </c>
      <c r="BM9" s="391">
        <v>0</v>
      </c>
      <c r="BN9" s="392">
        <v>3044.5317196808342</v>
      </c>
      <c r="BO9" s="403">
        <v>123.3398526</v>
      </c>
      <c r="BP9" s="404">
        <v>133.1251316</v>
      </c>
      <c r="BQ9" s="404">
        <v>-29.000695599999997</v>
      </c>
      <c r="BR9" s="404">
        <v>26.084002399999999</v>
      </c>
      <c r="BS9" s="404">
        <v>15.4675414</v>
      </c>
      <c r="BT9" s="404">
        <v>0</v>
      </c>
      <c r="BU9" s="405">
        <v>630.33442589999993</v>
      </c>
      <c r="BV9" s="390">
        <v>135.81194081359999</v>
      </c>
      <c r="BW9" s="391">
        <v>25.094753705000002</v>
      </c>
      <c r="BX9" s="391">
        <v>89.903628020799999</v>
      </c>
      <c r="BY9" s="391">
        <v>4.7431864512000015</v>
      </c>
      <c r="BZ9" s="391">
        <v>25.726696159399999</v>
      </c>
      <c r="CA9" s="391"/>
      <c r="CB9" s="392">
        <v>173.0038690993</v>
      </c>
      <c r="CC9" s="390">
        <v>515.28743000000009</v>
      </c>
      <c r="CD9" s="391">
        <v>76.849401999999998</v>
      </c>
      <c r="CE9" s="391">
        <v>92.127178049999998</v>
      </c>
      <c r="CF9" s="391">
        <v>62.609876</v>
      </c>
      <c r="CG9" s="391">
        <v>47.765370649999994</v>
      </c>
      <c r="CH9" s="391">
        <v>0</v>
      </c>
      <c r="CI9" s="392">
        <v>578.01772785999992</v>
      </c>
      <c r="CJ9" s="403">
        <v>112.84806889999999</v>
      </c>
      <c r="CK9" s="404">
        <v>271.70583959999999</v>
      </c>
      <c r="CL9" s="404">
        <v>188.72742929999998</v>
      </c>
      <c r="CM9" s="404">
        <v>20.700209899999997</v>
      </c>
      <c r="CN9" s="404">
        <v>30.122791299999999</v>
      </c>
      <c r="CO9" s="404">
        <v>0</v>
      </c>
      <c r="CP9" s="405">
        <v>1303.1875892</v>
      </c>
      <c r="CQ9" s="390">
        <v>376.87300914443227</v>
      </c>
      <c r="CR9" s="391">
        <v>28.049319941331451</v>
      </c>
      <c r="CS9" s="391">
        <v>42.613954006811298</v>
      </c>
      <c r="CT9" s="391">
        <v>7.0047865320564515</v>
      </c>
      <c r="CU9" s="391">
        <v>11.088150413861293</v>
      </c>
      <c r="CV9" s="391">
        <v>0</v>
      </c>
      <c r="CW9" s="392">
        <v>4591.1588286191782</v>
      </c>
      <c r="CX9" s="390">
        <v>230.74750354000003</v>
      </c>
      <c r="CY9" s="391">
        <v>9.8709999999999987</v>
      </c>
      <c r="CZ9" s="391">
        <v>28.911994400000001</v>
      </c>
      <c r="DA9" s="391">
        <v>10.590720000000001</v>
      </c>
      <c r="DB9" s="391">
        <v>31.656002239999999</v>
      </c>
      <c r="DC9" s="391">
        <v>0</v>
      </c>
      <c r="DD9" s="392">
        <v>166.93746677000001</v>
      </c>
      <c r="DE9" s="390">
        <v>145.48531967000002</v>
      </c>
      <c r="DF9" s="391">
        <v>31.236999999999998</v>
      </c>
      <c r="DG9" s="391">
        <v>77.429516840000005</v>
      </c>
      <c r="DH9" s="391">
        <v>10.857104099999999</v>
      </c>
      <c r="DI9" s="391">
        <v>18.337045359999998</v>
      </c>
      <c r="DJ9" s="391">
        <v>0</v>
      </c>
      <c r="DK9" s="392">
        <v>152.13174718000002</v>
      </c>
      <c r="DL9" s="390">
        <v>0</v>
      </c>
      <c r="DM9" s="391">
        <v>0</v>
      </c>
      <c r="DN9" s="391">
        <v>0</v>
      </c>
      <c r="DO9" s="391">
        <v>0</v>
      </c>
      <c r="DP9" s="391">
        <v>0</v>
      </c>
      <c r="DQ9" s="391">
        <v>0</v>
      </c>
      <c r="DR9" s="392">
        <v>0</v>
      </c>
      <c r="DS9" s="390">
        <v>156.1</v>
      </c>
      <c r="DT9" s="391">
        <v>32.32</v>
      </c>
      <c r="DU9" s="391">
        <v>321</v>
      </c>
      <c r="DV9" s="391">
        <v>10.8</v>
      </c>
      <c r="DW9" s="391">
        <v>4.5999999999999996</v>
      </c>
      <c r="DX9" s="391">
        <v>0</v>
      </c>
      <c r="DY9" s="392">
        <v>8</v>
      </c>
      <c r="DZ9" s="390">
        <v>142.24869107712763</v>
      </c>
      <c r="EA9" s="391">
        <v>127.96870298936172</v>
      </c>
      <c r="EB9" s="391">
        <v>52.876281127659574</v>
      </c>
      <c r="EC9" s="391">
        <v>0</v>
      </c>
      <c r="ED9" s="391">
        <v>33.62241789095745</v>
      </c>
      <c r="EE9" s="391">
        <v>0</v>
      </c>
      <c r="EF9" s="392">
        <v>0</v>
      </c>
      <c r="EG9" s="390">
        <v>98.699999999999989</v>
      </c>
      <c r="EH9" s="391">
        <v>60</v>
      </c>
      <c r="EI9" s="391">
        <v>45</v>
      </c>
      <c r="EJ9" s="391">
        <v>19</v>
      </c>
      <c r="EK9" s="391">
        <v>30</v>
      </c>
      <c r="EL9" s="391">
        <v>0</v>
      </c>
      <c r="EM9" s="392">
        <v>60</v>
      </c>
      <c r="EN9" s="390">
        <v>515.28743000000009</v>
      </c>
      <c r="EO9" s="391">
        <v>76.849401999999998</v>
      </c>
      <c r="EP9" s="391">
        <v>92.127178049999998</v>
      </c>
      <c r="EQ9" s="391">
        <v>62.609876</v>
      </c>
      <c r="ER9" s="391">
        <v>47.765370649999994</v>
      </c>
      <c r="ES9" s="391">
        <v>0</v>
      </c>
      <c r="ET9" s="392">
        <v>578.01772785999992</v>
      </c>
      <c r="EU9" s="390">
        <v>87.622903100000002</v>
      </c>
      <c r="EV9" s="391">
        <v>0</v>
      </c>
      <c r="EW9" s="391">
        <v>8.3582786000000002</v>
      </c>
      <c r="EX9" s="391">
        <v>3</v>
      </c>
      <c r="EY9" s="391">
        <v>13.304749950000001</v>
      </c>
      <c r="EZ9" s="391">
        <v>0</v>
      </c>
      <c r="FA9" s="392">
        <v>256.90879009999998</v>
      </c>
      <c r="FB9" s="390">
        <v>94.707820233600003</v>
      </c>
      <c r="FC9" s="391">
        <v>51.380887949899993</v>
      </c>
      <c r="FD9" s="391">
        <v>25.3487496294</v>
      </c>
      <c r="FE9" s="391">
        <v>13.422252</v>
      </c>
      <c r="FF9" s="391">
        <v>15.979592760500001</v>
      </c>
      <c r="FG9" s="391">
        <v>0</v>
      </c>
      <c r="FH9" s="392">
        <v>49.734292720199996</v>
      </c>
      <c r="FI9" s="390">
        <v>201.19000000000003</v>
      </c>
      <c r="FJ9" s="391">
        <v>31.93</v>
      </c>
      <c r="FK9" s="391">
        <v>34.75</v>
      </c>
      <c r="FL9" s="391">
        <v>9.16</v>
      </c>
      <c r="FM9" s="391">
        <v>38.01</v>
      </c>
      <c r="FN9" s="391">
        <v>0</v>
      </c>
      <c r="FO9" s="392">
        <v>175.93</v>
      </c>
      <c r="FP9" s="390">
        <v>299.81</v>
      </c>
      <c r="FQ9" s="391">
        <v>40.379999999999995</v>
      </c>
      <c r="FR9" s="391">
        <v>33.33</v>
      </c>
      <c r="FS9" s="391">
        <v>14.97</v>
      </c>
      <c r="FT9" s="391">
        <v>56.089999999999996</v>
      </c>
      <c r="FU9" s="391">
        <v>0</v>
      </c>
      <c r="FV9" s="392">
        <v>319.08000000000004</v>
      </c>
      <c r="FW9" s="390">
        <v>273.9556685</v>
      </c>
      <c r="FX9" s="391">
        <v>65.807299580000006</v>
      </c>
      <c r="FY9" s="391">
        <v>107.73543658</v>
      </c>
      <c r="FZ9" s="391">
        <v>11.619678</v>
      </c>
      <c r="GA9" s="391">
        <v>75.784213050000005</v>
      </c>
      <c r="GB9" s="391">
        <v>0</v>
      </c>
      <c r="GC9" s="392">
        <v>185.73337112999999</v>
      </c>
      <c r="GD9" s="406">
        <v>746.06</v>
      </c>
      <c r="GE9" s="391">
        <v>204.54</v>
      </c>
      <c r="GF9" s="391">
        <v>4362.8700000000008</v>
      </c>
      <c r="GG9" s="391">
        <v>0</v>
      </c>
      <c r="GH9" s="391">
        <v>115.9</v>
      </c>
      <c r="GI9" s="391">
        <v>62.34</v>
      </c>
      <c r="GJ9" s="407">
        <v>281.10000000000002</v>
      </c>
      <c r="GK9" s="408"/>
      <c r="GL9" s="409"/>
      <c r="GM9" s="409"/>
      <c r="GN9" s="409"/>
      <c r="GO9" s="409"/>
      <c r="GP9" s="409"/>
      <c r="GQ9" s="410"/>
      <c r="GR9" s="411"/>
      <c r="GS9" s="355"/>
      <c r="GT9" s="355"/>
      <c r="GU9" s="355"/>
      <c r="GV9" s="355"/>
      <c r="GW9" s="355"/>
      <c r="GX9" s="356"/>
      <c r="GY9" s="390">
        <v>0</v>
      </c>
      <c r="GZ9" s="391">
        <v>0</v>
      </c>
      <c r="HA9" s="391">
        <v>0</v>
      </c>
      <c r="HB9" s="391">
        <v>0</v>
      </c>
      <c r="HC9" s="391">
        <v>0</v>
      </c>
      <c r="HD9" s="391">
        <v>0</v>
      </c>
      <c r="HE9" s="392">
        <v>0</v>
      </c>
      <c r="HF9" s="400">
        <v>0</v>
      </c>
      <c r="HG9" s="401">
        <v>0</v>
      </c>
      <c r="HH9" s="401">
        <v>0</v>
      </c>
      <c r="HI9" s="401">
        <v>0</v>
      </c>
      <c r="HJ9" s="401">
        <v>0</v>
      </c>
      <c r="HK9" s="401">
        <v>0</v>
      </c>
      <c r="HL9" s="402">
        <v>0</v>
      </c>
      <c r="HM9" s="390">
        <v>72.43083</v>
      </c>
      <c r="HN9" s="391">
        <v>8.6286000000000005</v>
      </c>
      <c r="HO9" s="391">
        <v>7.16</v>
      </c>
      <c r="HP9" s="391">
        <v>0</v>
      </c>
      <c r="HQ9" s="391">
        <v>7.9130000000000003</v>
      </c>
      <c r="HR9" s="391">
        <v>0</v>
      </c>
      <c r="HS9" s="392">
        <v>21.541740000000001</v>
      </c>
      <c r="HT9" s="390">
        <v>245.57236</v>
      </c>
      <c r="HU9" s="391">
        <v>0</v>
      </c>
      <c r="HV9" s="391">
        <v>0</v>
      </c>
      <c r="HW9" s="391">
        <v>0</v>
      </c>
      <c r="HX9" s="391">
        <v>0</v>
      </c>
      <c r="HY9" s="391">
        <v>0</v>
      </c>
      <c r="HZ9" s="392">
        <v>0</v>
      </c>
      <c r="IA9" s="390">
        <v>157.13249999999999</v>
      </c>
      <c r="IB9" s="391"/>
      <c r="IC9" s="391">
        <v>10.95</v>
      </c>
      <c r="ID9" s="391"/>
      <c r="IE9" s="391">
        <v>38.325000000000003</v>
      </c>
      <c r="IF9" s="391">
        <v>3</v>
      </c>
      <c r="IG9" s="392">
        <v>90.52</v>
      </c>
      <c r="IH9" s="354"/>
      <c r="II9" s="355"/>
      <c r="IJ9" s="355"/>
      <c r="IK9" s="355"/>
      <c r="IL9" s="355"/>
      <c r="IM9" s="355"/>
      <c r="IN9" s="356"/>
      <c r="IO9" s="390">
        <v>55.752800999999998</v>
      </c>
      <c r="IP9" s="391">
        <v>6.483447</v>
      </c>
      <c r="IQ9" s="391">
        <v>1.3762000000000001</v>
      </c>
      <c r="IR9" s="391">
        <v>0</v>
      </c>
      <c r="IS9" s="391">
        <v>5.4690000000000003</v>
      </c>
      <c r="IT9" s="391">
        <v>0</v>
      </c>
      <c r="IU9" s="399">
        <v>21.541740000000001</v>
      </c>
      <c r="IV9" s="390">
        <v>86.549534000000008</v>
      </c>
      <c r="IW9" s="391">
        <v>32.106612849999998</v>
      </c>
      <c r="IX9" s="391">
        <v>25.906108410000002</v>
      </c>
      <c r="IY9" s="391">
        <v>20.260053490000001</v>
      </c>
      <c r="IZ9" s="391">
        <v>89.986166940000004</v>
      </c>
      <c r="JA9" s="391">
        <v>0</v>
      </c>
      <c r="JB9" s="392">
        <v>493.02218429000004</v>
      </c>
    </row>
    <row r="10" spans="2:262" s="18" customFormat="1" ht="25" customHeight="1" thickTop="1" x14ac:dyDescent="0.35">
      <c r="B10" s="228">
        <v>2022</v>
      </c>
      <c r="C10" s="213" t="s">
        <v>49</v>
      </c>
      <c r="D10" s="381">
        <v>4939.5136452099996</v>
      </c>
      <c r="E10" s="361">
        <v>302.62882691999999</v>
      </c>
      <c r="F10" s="361">
        <v>336.23175528000013</v>
      </c>
      <c r="G10" s="361">
        <v>0</v>
      </c>
      <c r="H10" s="363">
        <v>0</v>
      </c>
      <c r="I10" s="363">
        <v>0</v>
      </c>
      <c r="J10" s="382">
        <v>2684.2461541399998</v>
      </c>
      <c r="K10" s="375">
        <v>1271.1385356685</v>
      </c>
      <c r="L10" s="376">
        <v>770.93370887630033</v>
      </c>
      <c r="M10" s="376">
        <v>1015.4472484806</v>
      </c>
      <c r="N10" s="376">
        <v>0</v>
      </c>
      <c r="O10" s="376">
        <v>0</v>
      </c>
      <c r="P10" s="376">
        <v>0</v>
      </c>
      <c r="Q10" s="377">
        <v>5083.8981055646</v>
      </c>
      <c r="R10" s="365">
        <v>4759.7038929800001</v>
      </c>
      <c r="S10" s="363">
        <v>87.52178438</v>
      </c>
      <c r="T10" s="363">
        <v>347.29929534999997</v>
      </c>
      <c r="U10" s="363">
        <v>0</v>
      </c>
      <c r="V10" s="363">
        <v>0</v>
      </c>
      <c r="W10" s="363">
        <v>0</v>
      </c>
      <c r="X10" s="366">
        <v>3196.6651393599996</v>
      </c>
      <c r="Y10" s="365">
        <v>641.22</v>
      </c>
      <c r="Z10" s="363">
        <v>173.94</v>
      </c>
      <c r="AA10" s="363">
        <v>6379.24</v>
      </c>
      <c r="AB10" s="363">
        <v>68.329000000000008</v>
      </c>
      <c r="AC10" s="363">
        <v>133.04</v>
      </c>
      <c r="AD10" s="363">
        <v>0</v>
      </c>
      <c r="AE10" s="366">
        <v>677.25600000000009</v>
      </c>
      <c r="AF10" s="365"/>
      <c r="AG10" s="363"/>
      <c r="AH10" s="363"/>
      <c r="AI10" s="363"/>
      <c r="AJ10" s="363"/>
      <c r="AK10" s="363"/>
      <c r="AL10" s="383"/>
      <c r="AM10" s="384"/>
      <c r="AN10" s="385"/>
      <c r="AO10" s="385"/>
      <c r="AP10" s="385"/>
      <c r="AQ10" s="385"/>
      <c r="AR10" s="385"/>
      <c r="AS10" s="386"/>
      <c r="AT10" s="365">
        <v>1614.98</v>
      </c>
      <c r="AU10" s="363">
        <v>230.56399999999999</v>
      </c>
      <c r="AV10" s="363">
        <v>594.173</v>
      </c>
      <c r="AW10" s="363">
        <v>17.102</v>
      </c>
      <c r="AX10" s="363">
        <v>75.975999999999999</v>
      </c>
      <c r="AY10" s="363">
        <v>0</v>
      </c>
      <c r="AZ10" s="366">
        <v>673.65499999999997</v>
      </c>
      <c r="BA10" s="365">
        <v>0</v>
      </c>
      <c r="BB10" s="363">
        <v>0</v>
      </c>
      <c r="BC10" s="363">
        <v>0</v>
      </c>
      <c r="BD10" s="363">
        <v>0</v>
      </c>
      <c r="BE10" s="363">
        <v>0</v>
      </c>
      <c r="BF10" s="363">
        <v>0</v>
      </c>
      <c r="BG10" s="366">
        <v>0</v>
      </c>
      <c r="BH10" s="365">
        <v>1106.1517638709486</v>
      </c>
      <c r="BI10" s="363">
        <v>85.534083149938738</v>
      </c>
      <c r="BJ10" s="363">
        <v>10.624580722396775</v>
      </c>
      <c r="BK10" s="363">
        <v>13.911714919354843</v>
      </c>
      <c r="BL10" s="363">
        <v>71.390395021541963</v>
      </c>
      <c r="BM10" s="363"/>
      <c r="BN10" s="366">
        <v>0</v>
      </c>
      <c r="BO10" s="387">
        <v>75.580850290000001</v>
      </c>
      <c r="BP10" s="364">
        <v>123.48724146000001</v>
      </c>
      <c r="BQ10" s="364">
        <v>86.809665469999999</v>
      </c>
      <c r="BR10" s="364">
        <v>24.932279899999997</v>
      </c>
      <c r="BS10" s="364">
        <v>7.0895365200000002</v>
      </c>
      <c r="BT10" s="364">
        <v>0</v>
      </c>
      <c r="BU10" s="388">
        <v>399.44410637999999</v>
      </c>
      <c r="BV10" s="365">
        <v>103.31541690579999</v>
      </c>
      <c r="BW10" s="363">
        <v>60.661135445700005</v>
      </c>
      <c r="BX10" s="363">
        <v>96.963093897299999</v>
      </c>
      <c r="BY10" s="363">
        <v>0</v>
      </c>
      <c r="BZ10" s="363">
        <v>26.663510516500001</v>
      </c>
      <c r="CA10" s="363">
        <v>0</v>
      </c>
      <c r="CB10" s="366">
        <v>165.4948893072</v>
      </c>
      <c r="CC10" s="365">
        <v>143.47999999999999</v>
      </c>
      <c r="CD10" s="363">
        <v>1.02</v>
      </c>
      <c r="CE10" s="363">
        <v>50.46</v>
      </c>
      <c r="CF10" s="363">
        <v>43.4</v>
      </c>
      <c r="CG10" s="363">
        <v>1.02</v>
      </c>
      <c r="CH10" s="363">
        <v>0</v>
      </c>
      <c r="CI10" s="366">
        <v>137.57999999999998</v>
      </c>
      <c r="CJ10" s="412">
        <v>70.341727390000003</v>
      </c>
      <c r="CK10" s="413">
        <v>193.66547849</v>
      </c>
      <c r="CL10" s="413">
        <v>116.36054804000001</v>
      </c>
      <c r="CM10" s="413">
        <v>22.799473840000001</v>
      </c>
      <c r="CN10" s="413">
        <v>16.776340349999998</v>
      </c>
      <c r="CO10" s="413">
        <v>0</v>
      </c>
      <c r="CP10" s="414">
        <v>1288.59757631</v>
      </c>
      <c r="CQ10" s="365">
        <v>434.18479219936461</v>
      </c>
      <c r="CR10" s="363">
        <v>130.80965269280969</v>
      </c>
      <c r="CS10" s="363">
        <v>0</v>
      </c>
      <c r="CT10" s="363">
        <v>11.300186064516129</v>
      </c>
      <c r="CU10" s="363">
        <v>24.650038277903228</v>
      </c>
      <c r="CV10" s="363">
        <v>0</v>
      </c>
      <c r="CW10" s="366">
        <v>4795.170931918452</v>
      </c>
      <c r="CX10" s="365">
        <v>234.58</v>
      </c>
      <c r="CY10" s="363">
        <v>12.93</v>
      </c>
      <c r="CZ10" s="363">
        <v>25.25</v>
      </c>
      <c r="DA10" s="363">
        <v>13.01</v>
      </c>
      <c r="DB10" s="363">
        <v>17.990000000000002</v>
      </c>
      <c r="DC10" s="363">
        <v>0</v>
      </c>
      <c r="DD10" s="366">
        <v>171.98000000000002</v>
      </c>
      <c r="DE10" s="381">
        <v>133.107675</v>
      </c>
      <c r="DF10" s="361">
        <v>152.18409488</v>
      </c>
      <c r="DG10" s="361">
        <v>137.26687055000002</v>
      </c>
      <c r="DH10" s="361">
        <v>1</v>
      </c>
      <c r="DI10" s="361">
        <v>41.104922969999997</v>
      </c>
      <c r="DJ10" s="361">
        <v>0</v>
      </c>
      <c r="DK10" s="382">
        <v>575.19038759</v>
      </c>
      <c r="DL10" s="381">
        <v>152.13174717999999</v>
      </c>
      <c r="DM10" s="363">
        <v>55.837499999999999</v>
      </c>
      <c r="DN10" s="363">
        <v>52.555965</v>
      </c>
      <c r="DO10" s="363">
        <v>0</v>
      </c>
      <c r="DP10" s="363">
        <v>0.40200000000000002</v>
      </c>
      <c r="DQ10" s="363">
        <v>0</v>
      </c>
      <c r="DR10" s="366">
        <v>1.264791</v>
      </c>
      <c r="DS10" s="365">
        <v>155</v>
      </c>
      <c r="DT10" s="363">
        <v>32</v>
      </c>
      <c r="DU10" s="363">
        <v>321</v>
      </c>
      <c r="DV10" s="363">
        <v>10.8</v>
      </c>
      <c r="DW10" s="363">
        <v>5</v>
      </c>
      <c r="DX10" s="363">
        <v>0</v>
      </c>
      <c r="DY10" s="366">
        <v>8</v>
      </c>
      <c r="DZ10" s="381">
        <v>131.9152527</v>
      </c>
      <c r="EA10" s="361">
        <v>75.528296839999996</v>
      </c>
      <c r="EB10" s="361">
        <v>49.035164639999991</v>
      </c>
      <c r="EC10" s="361">
        <v>0</v>
      </c>
      <c r="ED10" s="361">
        <v>31.179968819999999</v>
      </c>
      <c r="EE10" s="361">
        <v>0</v>
      </c>
      <c r="EF10" s="382">
        <v>0</v>
      </c>
      <c r="EG10" s="365">
        <v>98.699999999999989</v>
      </c>
      <c r="EH10" s="363">
        <v>60</v>
      </c>
      <c r="EI10" s="363">
        <v>45</v>
      </c>
      <c r="EJ10" s="363"/>
      <c r="EK10" s="363">
        <v>30</v>
      </c>
      <c r="EL10" s="363">
        <v>0</v>
      </c>
      <c r="EM10" s="366">
        <v>60</v>
      </c>
      <c r="EN10" s="365">
        <v>398.05</v>
      </c>
      <c r="EO10" s="363">
        <v>23.45</v>
      </c>
      <c r="EP10" s="363">
        <v>68.98</v>
      </c>
      <c r="EQ10" s="363">
        <v>16.049999999999997</v>
      </c>
      <c r="ER10" s="363">
        <v>37.540000000000006</v>
      </c>
      <c r="ES10" s="363">
        <v>0</v>
      </c>
      <c r="ET10" s="366">
        <v>335.21</v>
      </c>
      <c r="EU10" s="381">
        <v>41.03</v>
      </c>
      <c r="EV10" s="361">
        <v>3.1</v>
      </c>
      <c r="EW10" s="361">
        <v>8.6199999999999992</v>
      </c>
      <c r="EX10" s="361">
        <v>11.76</v>
      </c>
      <c r="EY10" s="361">
        <v>1.62</v>
      </c>
      <c r="EZ10" s="361">
        <v>0</v>
      </c>
      <c r="FA10" s="382">
        <v>309.84000000000003</v>
      </c>
      <c r="FB10" s="365">
        <v>102.4563360528</v>
      </c>
      <c r="FC10" s="363">
        <v>25.060822091599999</v>
      </c>
      <c r="FD10" s="363">
        <v>69.747639641599989</v>
      </c>
      <c r="FE10" s="363">
        <v>0</v>
      </c>
      <c r="FF10" s="363">
        <v>12.0999749454</v>
      </c>
      <c r="FG10" s="363">
        <v>0</v>
      </c>
      <c r="FH10" s="366">
        <v>54.25639635600001</v>
      </c>
      <c r="FI10" s="381">
        <v>221.33000000000004</v>
      </c>
      <c r="FJ10" s="361">
        <v>56.96</v>
      </c>
      <c r="FK10" s="361">
        <v>29.869999999999997</v>
      </c>
      <c r="FL10" s="361">
        <v>13.110000000000001</v>
      </c>
      <c r="FM10" s="361">
        <v>55.85</v>
      </c>
      <c r="FN10" s="361">
        <v>0</v>
      </c>
      <c r="FO10" s="382">
        <v>219.89000000000001</v>
      </c>
      <c r="FP10" s="381">
        <v>356.96</v>
      </c>
      <c r="FQ10" s="361">
        <v>21.99</v>
      </c>
      <c r="FR10" s="361">
        <v>57.52</v>
      </c>
      <c r="FS10" s="361">
        <v>13.299999999999999</v>
      </c>
      <c r="FT10" s="361">
        <v>87.04</v>
      </c>
      <c r="FU10" s="361">
        <v>0</v>
      </c>
      <c r="FV10" s="382">
        <v>334.16999999999996</v>
      </c>
      <c r="FW10" s="381">
        <v>282.85000000000002</v>
      </c>
      <c r="FX10" s="361">
        <v>17.11</v>
      </c>
      <c r="FY10" s="361">
        <v>23.09</v>
      </c>
      <c r="FZ10" s="361">
        <v>11.889999999999999</v>
      </c>
      <c r="GA10" s="361">
        <v>57.2</v>
      </c>
      <c r="GB10" s="361">
        <v>0</v>
      </c>
      <c r="GC10" s="382">
        <v>133.09</v>
      </c>
      <c r="GD10" s="415">
        <v>948.02</v>
      </c>
      <c r="GE10" s="361">
        <v>235.02999999999997</v>
      </c>
      <c r="GF10" s="361">
        <v>6089.33</v>
      </c>
      <c r="GG10" s="361">
        <v>0</v>
      </c>
      <c r="GH10" s="361">
        <v>230.71</v>
      </c>
      <c r="GI10" s="361">
        <v>0</v>
      </c>
      <c r="GJ10" s="416">
        <v>4992.99</v>
      </c>
      <c r="GK10" s="417"/>
      <c r="GL10" s="418"/>
      <c r="GM10" s="418"/>
      <c r="GN10" s="418"/>
      <c r="GO10" s="418"/>
      <c r="GP10" s="418"/>
      <c r="GQ10" s="419"/>
      <c r="GR10" s="420"/>
      <c r="GS10" s="418"/>
      <c r="GT10" s="418"/>
      <c r="GU10" s="418"/>
      <c r="GV10" s="418"/>
      <c r="GW10" s="418"/>
      <c r="GX10" s="419"/>
      <c r="GY10" s="381">
        <v>0</v>
      </c>
      <c r="GZ10" s="361">
        <v>0</v>
      </c>
      <c r="HA10" s="361">
        <v>0</v>
      </c>
      <c r="HB10" s="361">
        <v>0</v>
      </c>
      <c r="HC10" s="361">
        <v>0</v>
      </c>
      <c r="HD10" s="361">
        <v>0</v>
      </c>
      <c r="HE10" s="382">
        <v>0</v>
      </c>
      <c r="HF10" s="421">
        <v>0</v>
      </c>
      <c r="HG10" s="422">
        <v>0</v>
      </c>
      <c r="HH10" s="422">
        <v>0</v>
      </c>
      <c r="HI10" s="422">
        <v>0</v>
      </c>
      <c r="HJ10" s="422">
        <v>0</v>
      </c>
      <c r="HK10" s="422">
        <v>0</v>
      </c>
      <c r="HL10" s="423">
        <v>0</v>
      </c>
      <c r="HM10" s="381">
        <v>55.752800999999998</v>
      </c>
      <c r="HN10" s="361">
        <v>5.1619799999999998</v>
      </c>
      <c r="HO10" s="361">
        <v>8.7453000000000003</v>
      </c>
      <c r="HP10" s="361">
        <v>0</v>
      </c>
      <c r="HQ10" s="361">
        <v>10.302</v>
      </c>
      <c r="HR10" s="361">
        <v>0</v>
      </c>
      <c r="HS10" s="382">
        <v>21.541740000000001</v>
      </c>
      <c r="HT10" s="381">
        <v>81.175380000000004</v>
      </c>
      <c r="HU10" s="361">
        <v>0</v>
      </c>
      <c r="HV10" s="361">
        <v>0</v>
      </c>
      <c r="HW10" s="361">
        <v>0</v>
      </c>
      <c r="HX10" s="361">
        <v>0</v>
      </c>
      <c r="HY10" s="361">
        <v>0</v>
      </c>
      <c r="HZ10" s="382">
        <v>0</v>
      </c>
      <c r="IA10" s="381">
        <v>0</v>
      </c>
      <c r="IB10" s="361">
        <v>0</v>
      </c>
      <c r="IC10" s="361">
        <v>0</v>
      </c>
      <c r="ID10" s="361">
        <v>0</v>
      </c>
      <c r="IE10" s="361">
        <v>0</v>
      </c>
      <c r="IF10" s="361">
        <v>0</v>
      </c>
      <c r="IG10" s="382">
        <v>0</v>
      </c>
      <c r="IH10" s="367"/>
      <c r="II10" s="368"/>
      <c r="IJ10" s="368"/>
      <c r="IK10" s="368"/>
      <c r="IL10" s="368"/>
      <c r="IM10" s="368"/>
      <c r="IN10" s="369"/>
      <c r="IO10" s="381">
        <v>18.584267000000001</v>
      </c>
      <c r="IP10" s="361">
        <v>1.8427</v>
      </c>
      <c r="IQ10" s="361">
        <v>0.33950000000000002</v>
      </c>
      <c r="IR10" s="361">
        <v>0</v>
      </c>
      <c r="IS10" s="361">
        <v>2.7229999999999999</v>
      </c>
      <c r="IT10" s="361">
        <v>0</v>
      </c>
      <c r="IU10" s="416">
        <v>7.18058</v>
      </c>
      <c r="IV10" s="381">
        <v>89.094676989999996</v>
      </c>
      <c r="IW10" s="361">
        <v>-49.687842859999989</v>
      </c>
      <c r="IX10" s="361">
        <v>31.38804932</v>
      </c>
      <c r="IY10" s="361">
        <v>27.96793332</v>
      </c>
      <c r="IZ10" s="361">
        <v>25.992887649999997</v>
      </c>
      <c r="JA10" s="361">
        <v>0</v>
      </c>
      <c r="JB10" s="382">
        <v>7.3660368600000146</v>
      </c>
    </row>
    <row r="11" spans="2:262" s="18" customFormat="1" ht="25" customHeight="1" x14ac:dyDescent="0.35">
      <c r="B11" s="198">
        <v>2022</v>
      </c>
      <c r="C11" s="199" t="s">
        <v>50</v>
      </c>
      <c r="D11" s="312">
        <v>3216.2548257999997</v>
      </c>
      <c r="E11" s="313">
        <v>102.66772325000001</v>
      </c>
      <c r="F11" s="313">
        <v>344.69061626999996</v>
      </c>
      <c r="G11" s="313">
        <v>0</v>
      </c>
      <c r="H11" s="313">
        <v>0</v>
      </c>
      <c r="I11" s="313">
        <v>0</v>
      </c>
      <c r="J11" s="314">
        <v>2382.3628428399998</v>
      </c>
      <c r="K11" s="315">
        <v>937.69462316215504</v>
      </c>
      <c r="L11" s="316">
        <v>2285.9003395353602</v>
      </c>
      <c r="M11" s="316">
        <v>1439.4122902651952</v>
      </c>
      <c r="N11" s="316">
        <v>0</v>
      </c>
      <c r="O11" s="316">
        <v>0</v>
      </c>
      <c r="P11" s="316">
        <v>0</v>
      </c>
      <c r="Q11" s="317">
        <v>6216.6571131009741</v>
      </c>
      <c r="R11" s="312"/>
      <c r="S11" s="313"/>
      <c r="T11" s="313"/>
      <c r="U11" s="313"/>
      <c r="V11" s="313"/>
      <c r="W11" s="313"/>
      <c r="X11" s="314"/>
      <c r="Y11" s="359">
        <v>254.423696638</v>
      </c>
      <c r="Z11" s="360">
        <v>1113.4112203463001</v>
      </c>
      <c r="AA11" s="360">
        <v>1877.1164099363</v>
      </c>
      <c r="AB11" s="360">
        <v>0</v>
      </c>
      <c r="AC11" s="360">
        <v>165.51840660209999</v>
      </c>
      <c r="AD11" s="360">
        <v>78.598097942599992</v>
      </c>
      <c r="AE11" s="362">
        <v>809.94156035840001</v>
      </c>
      <c r="AF11" s="312">
        <v>313.18099999999998</v>
      </c>
      <c r="AG11" s="313">
        <v>644.6413050000001</v>
      </c>
      <c r="AH11" s="313">
        <v>109.03150499999998</v>
      </c>
      <c r="AI11" s="313">
        <v>0</v>
      </c>
      <c r="AJ11" s="313">
        <v>3.2020999999999997</v>
      </c>
      <c r="AK11" s="313">
        <v>0</v>
      </c>
      <c r="AL11" s="321">
        <v>240.72509170000001</v>
      </c>
      <c r="AM11" s="322"/>
      <c r="AN11" s="323"/>
      <c r="AO11" s="323"/>
      <c r="AP11" s="323"/>
      <c r="AQ11" s="323"/>
      <c r="AR11" s="323"/>
      <c r="AS11" s="324"/>
      <c r="AT11" s="312">
        <v>311.63</v>
      </c>
      <c r="AU11" s="313">
        <v>82.58</v>
      </c>
      <c r="AV11" s="313">
        <v>444.28999999999996</v>
      </c>
      <c r="AW11" s="313">
        <v>0</v>
      </c>
      <c r="AX11" s="313">
        <v>66.7</v>
      </c>
      <c r="AY11" s="313">
        <v>15.94</v>
      </c>
      <c r="AZ11" s="314">
        <v>811.77</v>
      </c>
      <c r="BA11" s="312"/>
      <c r="BB11" s="313"/>
      <c r="BC11" s="313"/>
      <c r="BD11" s="313"/>
      <c r="BE11" s="313"/>
      <c r="BF11" s="313"/>
      <c r="BG11" s="314"/>
      <c r="BH11" s="312">
        <v>900.30097580325855</v>
      </c>
      <c r="BI11" s="313">
        <v>304.48653982153928</v>
      </c>
      <c r="BJ11" s="313">
        <v>52.59159078365937</v>
      </c>
      <c r="BK11" s="313">
        <v>14.326418709677419</v>
      </c>
      <c r="BL11" s="313">
        <v>7.9410291586516148</v>
      </c>
      <c r="BM11" s="313">
        <v>0</v>
      </c>
      <c r="BN11" s="314">
        <v>2508.8120224110971</v>
      </c>
      <c r="BO11" s="325">
        <v>77.029098519999991</v>
      </c>
      <c r="BP11" s="326">
        <v>135.25858016000001</v>
      </c>
      <c r="BQ11" s="326">
        <v>72.350391079999994</v>
      </c>
      <c r="BR11" s="326">
        <v>22.557227879999999</v>
      </c>
      <c r="BS11" s="326">
        <v>15.866753320000001</v>
      </c>
      <c r="BT11" s="326">
        <v>0</v>
      </c>
      <c r="BU11" s="327">
        <v>490.87503124</v>
      </c>
      <c r="BV11" s="312">
        <v>123.9618699732</v>
      </c>
      <c r="BW11" s="313">
        <v>39.936611083000003</v>
      </c>
      <c r="BX11" s="313">
        <v>99.211739876999999</v>
      </c>
      <c r="BY11" s="313">
        <v>0</v>
      </c>
      <c r="BZ11" s="313">
        <v>25.516533277400001</v>
      </c>
      <c r="CA11" s="313">
        <v>0</v>
      </c>
      <c r="CB11" s="314">
        <v>88.478332446599993</v>
      </c>
      <c r="CC11" s="312">
        <v>159.956031</v>
      </c>
      <c r="CD11" s="313">
        <v>4.7850000000000001</v>
      </c>
      <c r="CE11" s="313">
        <v>37.979478630000003</v>
      </c>
      <c r="CF11" s="313">
        <v>41.848948999999998</v>
      </c>
      <c r="CG11" s="313">
        <v>10.856033679999999</v>
      </c>
      <c r="CH11" s="313">
        <v>0</v>
      </c>
      <c r="CI11" s="314">
        <v>153.20772291</v>
      </c>
      <c r="CJ11" s="325">
        <v>136.44174587999998</v>
      </c>
      <c r="CK11" s="326">
        <v>375.24852332</v>
      </c>
      <c r="CL11" s="326">
        <v>130.58758064</v>
      </c>
      <c r="CM11" s="326">
        <v>22.981163479999999</v>
      </c>
      <c r="CN11" s="326">
        <v>13.23449864</v>
      </c>
      <c r="CO11" s="326">
        <v>0</v>
      </c>
      <c r="CP11" s="327">
        <v>1530.7119788399998</v>
      </c>
      <c r="CQ11" s="312">
        <v>1849.6365958996428</v>
      </c>
      <c r="CR11" s="313">
        <v>974.7146282423339</v>
      </c>
      <c r="CS11" s="313">
        <v>249.84485035904706</v>
      </c>
      <c r="CT11" s="313">
        <v>11.408443806451611</v>
      </c>
      <c r="CU11" s="313">
        <v>15.62718099134775</v>
      </c>
      <c r="CV11" s="313">
        <v>0</v>
      </c>
      <c r="CW11" s="314">
        <v>2214.8513154597381</v>
      </c>
      <c r="CX11" s="312">
        <v>210.90813482999997</v>
      </c>
      <c r="CY11" s="313">
        <v>5.4697099999999992</v>
      </c>
      <c r="CZ11" s="313">
        <v>24.681846499999999</v>
      </c>
      <c r="DA11" s="313">
        <v>10.590720000000001</v>
      </c>
      <c r="DB11" s="313">
        <v>25.699538310000001</v>
      </c>
      <c r="DC11" s="313">
        <v>0</v>
      </c>
      <c r="DD11" s="314">
        <v>196.22365096999999</v>
      </c>
      <c r="DE11" s="359">
        <v>255.86442029000003</v>
      </c>
      <c r="DF11" s="360">
        <v>26.280417</v>
      </c>
      <c r="DG11" s="360">
        <v>104.82765989000001</v>
      </c>
      <c r="DH11" s="360">
        <v>0</v>
      </c>
      <c r="DI11" s="360">
        <v>6.141</v>
      </c>
      <c r="DJ11" s="360">
        <v>0</v>
      </c>
      <c r="DK11" s="362">
        <v>40.732212859999997</v>
      </c>
      <c r="DL11" s="312"/>
      <c r="DM11" s="313"/>
      <c r="DN11" s="313"/>
      <c r="DO11" s="313"/>
      <c r="DP11" s="313"/>
      <c r="DQ11" s="313"/>
      <c r="DR11" s="314"/>
      <c r="DS11" s="312">
        <v>155</v>
      </c>
      <c r="DT11" s="313">
        <v>32</v>
      </c>
      <c r="DU11" s="313">
        <v>321</v>
      </c>
      <c r="DV11" s="313">
        <v>10.8</v>
      </c>
      <c r="DW11" s="313">
        <v>5</v>
      </c>
      <c r="DX11" s="313">
        <v>0</v>
      </c>
      <c r="DY11" s="314">
        <v>7.1</v>
      </c>
      <c r="DZ11" s="312">
        <v>134.660516067</v>
      </c>
      <c r="EA11" s="313">
        <v>85.20446042639999</v>
      </c>
      <c r="EB11" s="313">
        <v>50.055626174399997</v>
      </c>
      <c r="EC11" s="313">
        <v>0</v>
      </c>
      <c r="ED11" s="313">
        <v>31.828849252200001</v>
      </c>
      <c r="EE11" s="313">
        <v>0</v>
      </c>
      <c r="EF11" s="314">
        <v>0</v>
      </c>
      <c r="EG11" s="312">
        <v>35.081664000000004</v>
      </c>
      <c r="EH11" s="313">
        <v>6.4672399999999994</v>
      </c>
      <c r="EI11" s="313">
        <v>7.4526350000000008</v>
      </c>
      <c r="EJ11" s="313">
        <v>12</v>
      </c>
      <c r="EK11" s="313">
        <v>2.6870950000000002</v>
      </c>
      <c r="EL11" s="313">
        <v>0</v>
      </c>
      <c r="EM11" s="314">
        <v>261.69029839999996</v>
      </c>
      <c r="EN11" s="312">
        <v>288.93156499999998</v>
      </c>
      <c r="EO11" s="313">
        <v>34.477499999999999</v>
      </c>
      <c r="EP11" s="313">
        <v>47.547735869999997</v>
      </c>
      <c r="EQ11" s="313">
        <v>16.854475000000001</v>
      </c>
      <c r="ER11" s="313">
        <v>43.335007959999999</v>
      </c>
      <c r="ES11" s="313">
        <v>0</v>
      </c>
      <c r="ET11" s="314">
        <v>293.55257501000006</v>
      </c>
      <c r="EU11" s="312">
        <v>28.122359299999999</v>
      </c>
      <c r="EV11" s="313">
        <v>3.9372521000000003</v>
      </c>
      <c r="EW11" s="313">
        <v>5.8837522999999994</v>
      </c>
      <c r="EX11" s="313">
        <v>11.985474499999999</v>
      </c>
      <c r="EY11" s="313">
        <v>0.90574379999999999</v>
      </c>
      <c r="EZ11" s="313">
        <v>0</v>
      </c>
      <c r="FA11" s="314">
        <v>321.36722050000003</v>
      </c>
      <c r="FB11" s="312">
        <v>102.4563360528</v>
      </c>
      <c r="FC11" s="313">
        <v>25.060822091599999</v>
      </c>
      <c r="FD11" s="313">
        <v>69.747639641599989</v>
      </c>
      <c r="FE11" s="313">
        <v>0</v>
      </c>
      <c r="FF11" s="313">
        <v>12.0999749454</v>
      </c>
      <c r="FG11" s="313">
        <v>0</v>
      </c>
      <c r="FH11" s="314">
        <v>54.25639635600001</v>
      </c>
      <c r="FI11" s="312">
        <v>245.01670894</v>
      </c>
      <c r="FJ11" s="313">
        <v>5.0251101699999996</v>
      </c>
      <c r="FK11" s="313">
        <v>41.8761796</v>
      </c>
      <c r="FL11" s="313">
        <v>10.70937977</v>
      </c>
      <c r="FM11" s="313">
        <v>63.487893110000002</v>
      </c>
      <c r="FN11" s="313">
        <v>0</v>
      </c>
      <c r="FO11" s="314">
        <v>227.45411722</v>
      </c>
      <c r="FP11" s="312">
        <v>332.03814110999997</v>
      </c>
      <c r="FQ11" s="313">
        <v>9.0436440700000009</v>
      </c>
      <c r="FR11" s="313">
        <v>23.942555199999997</v>
      </c>
      <c r="FS11" s="313">
        <v>13.274999999999999</v>
      </c>
      <c r="FT11" s="313">
        <v>70.870596669999998</v>
      </c>
      <c r="FU11" s="313">
        <v>0</v>
      </c>
      <c r="FV11" s="314">
        <v>318.82716560999995</v>
      </c>
      <c r="FW11" s="312">
        <v>245.01359952000001</v>
      </c>
      <c r="FX11" s="313">
        <v>16.846</v>
      </c>
      <c r="FY11" s="313">
        <v>29.538844340000001</v>
      </c>
      <c r="FZ11" s="313">
        <v>16.780719999999999</v>
      </c>
      <c r="GA11" s="313">
        <v>52.034589000000004</v>
      </c>
      <c r="GB11" s="313">
        <v>0</v>
      </c>
      <c r="GC11" s="314">
        <v>147.69602316000001</v>
      </c>
      <c r="GD11" s="328">
        <v>801.73018964499988</v>
      </c>
      <c r="GE11" s="313">
        <v>260.65821934819996</v>
      </c>
      <c r="GF11" s="313">
        <v>893.1848305433</v>
      </c>
      <c r="GG11" s="313">
        <v>0</v>
      </c>
      <c r="GH11" s="313">
        <v>200.40763171560002</v>
      </c>
      <c r="GI11" s="313">
        <v>24.869039462599993</v>
      </c>
      <c r="GJ11" s="321">
        <v>4785.5696500492004</v>
      </c>
      <c r="GK11" s="372"/>
      <c r="GL11" s="373"/>
      <c r="GM11" s="373"/>
      <c r="GN11" s="373"/>
      <c r="GO11" s="373"/>
      <c r="GP11" s="373"/>
      <c r="GQ11" s="374"/>
      <c r="GR11" s="424"/>
      <c r="GS11" s="373"/>
      <c r="GT11" s="373"/>
      <c r="GU11" s="373"/>
      <c r="GV11" s="373"/>
      <c r="GW11" s="373"/>
      <c r="GX11" s="374"/>
      <c r="GY11" s="312">
        <v>0</v>
      </c>
      <c r="GZ11" s="313">
        <v>0</v>
      </c>
      <c r="HA11" s="313">
        <v>0</v>
      </c>
      <c r="HB11" s="313">
        <v>0</v>
      </c>
      <c r="HC11" s="313">
        <v>0</v>
      </c>
      <c r="HD11" s="313">
        <v>0</v>
      </c>
      <c r="HE11" s="314">
        <v>0</v>
      </c>
      <c r="HF11" s="322"/>
      <c r="HG11" s="323"/>
      <c r="HH11" s="323"/>
      <c r="HI11" s="323"/>
      <c r="HJ11" s="323"/>
      <c r="HK11" s="323"/>
      <c r="HL11" s="324"/>
      <c r="HM11" s="312">
        <v>55.752800999999998</v>
      </c>
      <c r="HN11" s="313">
        <v>14.375999999999999</v>
      </c>
      <c r="HO11" s="313">
        <v>6.383</v>
      </c>
      <c r="HP11" s="313">
        <v>0</v>
      </c>
      <c r="HQ11" s="313">
        <v>8.3699999999999992</v>
      </c>
      <c r="HR11" s="313">
        <v>0</v>
      </c>
      <c r="HS11" s="314">
        <v>21.541740000000001</v>
      </c>
      <c r="HT11" s="312">
        <v>248.62067999999999</v>
      </c>
      <c r="HU11" s="313">
        <v>0</v>
      </c>
      <c r="HV11" s="313">
        <v>0</v>
      </c>
      <c r="HW11" s="313">
        <v>0</v>
      </c>
      <c r="HX11" s="313">
        <v>0</v>
      </c>
      <c r="HY11" s="313">
        <v>0</v>
      </c>
      <c r="HZ11" s="314">
        <v>0</v>
      </c>
      <c r="IA11" s="312">
        <v>157.13249999999999</v>
      </c>
      <c r="IB11" s="313">
        <v>0</v>
      </c>
      <c r="IC11" s="313">
        <v>10.95</v>
      </c>
      <c r="ID11" s="313">
        <v>0</v>
      </c>
      <c r="IE11" s="313">
        <v>38.325000000000003</v>
      </c>
      <c r="IF11" s="313">
        <v>3</v>
      </c>
      <c r="IG11" s="314">
        <v>90.52</v>
      </c>
      <c r="IH11" s="372"/>
      <c r="II11" s="373"/>
      <c r="IJ11" s="373"/>
      <c r="IK11" s="373"/>
      <c r="IL11" s="373"/>
      <c r="IM11" s="373"/>
      <c r="IN11" s="374"/>
      <c r="IO11" s="312">
        <v>55.752800999999998</v>
      </c>
      <c r="IP11" s="313">
        <v>2.85</v>
      </c>
      <c r="IQ11" s="313">
        <v>4.8005000000000004</v>
      </c>
      <c r="IR11" s="313">
        <v>0</v>
      </c>
      <c r="IS11" s="313">
        <v>3.6030000000000002</v>
      </c>
      <c r="IT11" s="313">
        <v>0</v>
      </c>
      <c r="IU11" s="321">
        <v>21.541740000000001</v>
      </c>
      <c r="IV11" s="312">
        <v>85.447220979999997</v>
      </c>
      <c r="IW11" s="313">
        <v>35.99168315</v>
      </c>
      <c r="IX11" s="313">
        <v>32.703974600000002</v>
      </c>
      <c r="IY11" s="313">
        <v>17.9846</v>
      </c>
      <c r="IZ11" s="313">
        <v>22.625238700000001</v>
      </c>
      <c r="JA11" s="313">
        <v>0</v>
      </c>
      <c r="JB11" s="314">
        <v>73.292616130000013</v>
      </c>
    </row>
    <row r="12" spans="2:262" s="18" customFormat="1" ht="25" customHeight="1" x14ac:dyDescent="0.35">
      <c r="B12" s="198">
        <v>2022</v>
      </c>
      <c r="C12" s="199" t="s">
        <v>47</v>
      </c>
      <c r="D12" s="312">
        <v>3478.7021615099998</v>
      </c>
      <c r="E12" s="313">
        <v>87.457513239999997</v>
      </c>
      <c r="F12" s="313">
        <v>306.56772203999998</v>
      </c>
      <c r="G12" s="313">
        <v>796.50900000000001</v>
      </c>
      <c r="H12" s="313">
        <v>0</v>
      </c>
      <c r="I12" s="313">
        <v>0</v>
      </c>
      <c r="J12" s="314">
        <v>1965.5786179299996</v>
      </c>
      <c r="K12" s="315">
        <v>874.30160277173991</v>
      </c>
      <c r="L12" s="316">
        <v>401.23133913316502</v>
      </c>
      <c r="M12" s="316">
        <v>408.40039354143602</v>
      </c>
      <c r="N12" s="316">
        <v>0</v>
      </c>
      <c r="O12" s="316">
        <v>0</v>
      </c>
      <c r="P12" s="316">
        <v>0</v>
      </c>
      <c r="Q12" s="317">
        <v>6911.1406794346185</v>
      </c>
      <c r="R12" s="312">
        <v>4318.4013306100014</v>
      </c>
      <c r="S12" s="313">
        <v>100.64100000000001</v>
      </c>
      <c r="T12" s="313">
        <v>118.62733333</v>
      </c>
      <c r="U12" s="313">
        <v>0</v>
      </c>
      <c r="V12" s="313">
        <v>0</v>
      </c>
      <c r="W12" s="313">
        <v>0</v>
      </c>
      <c r="X12" s="314">
        <v>3605.2041499100005</v>
      </c>
      <c r="Y12" s="359">
        <v>51.599999999999994</v>
      </c>
      <c r="Z12" s="360">
        <v>3095.16</v>
      </c>
      <c r="AA12" s="360">
        <v>1845.63</v>
      </c>
      <c r="AB12" s="360">
        <v>0</v>
      </c>
      <c r="AC12" s="360">
        <v>95.789999999999992</v>
      </c>
      <c r="AD12" s="360">
        <v>117.92000000000002</v>
      </c>
      <c r="AE12" s="362">
        <v>1008.53</v>
      </c>
      <c r="AF12" s="312">
        <v>300.99416100000002</v>
      </c>
      <c r="AG12" s="313">
        <v>630.66343499999994</v>
      </c>
      <c r="AH12" s="313">
        <v>64.366514999999993</v>
      </c>
      <c r="AI12" s="313">
        <v>0</v>
      </c>
      <c r="AJ12" s="313">
        <v>2.7251880000000002</v>
      </c>
      <c r="AK12" s="313">
        <v>0</v>
      </c>
      <c r="AL12" s="321">
        <v>166.88359313999999</v>
      </c>
      <c r="AM12" s="322">
        <v>0</v>
      </c>
      <c r="AN12" s="323">
        <v>0</v>
      </c>
      <c r="AO12" s="323">
        <v>0</v>
      </c>
      <c r="AP12" s="323">
        <v>0</v>
      </c>
      <c r="AQ12" s="323">
        <v>0</v>
      </c>
      <c r="AR12" s="323">
        <v>0</v>
      </c>
      <c r="AS12" s="324">
        <v>0</v>
      </c>
      <c r="AT12" s="312">
        <v>306.91000000000003</v>
      </c>
      <c r="AU12" s="313">
        <v>15.77</v>
      </c>
      <c r="AV12" s="313">
        <v>73.460000000000008</v>
      </c>
      <c r="AW12" s="313">
        <v>14.26</v>
      </c>
      <c r="AX12" s="313">
        <v>79.8</v>
      </c>
      <c r="AY12" s="313">
        <v>54.42</v>
      </c>
      <c r="AZ12" s="314">
        <v>603.65</v>
      </c>
      <c r="BA12" s="312">
        <v>0</v>
      </c>
      <c r="BB12" s="313">
        <v>0</v>
      </c>
      <c r="BC12" s="313">
        <v>0</v>
      </c>
      <c r="BD12" s="313">
        <v>0</v>
      </c>
      <c r="BE12" s="313">
        <v>0</v>
      </c>
      <c r="BF12" s="313">
        <v>0</v>
      </c>
      <c r="BG12" s="314">
        <v>0</v>
      </c>
      <c r="BH12" s="312">
        <v>1101.1781346306695</v>
      </c>
      <c r="BI12" s="313">
        <v>38.955520284795931</v>
      </c>
      <c r="BJ12" s="313">
        <v>49.707950223384103</v>
      </c>
      <c r="BK12" s="313">
        <v>13.636420994623661</v>
      </c>
      <c r="BL12" s="313">
        <v>2.5639454307096781</v>
      </c>
      <c r="BM12" s="313">
        <v>0</v>
      </c>
      <c r="BN12" s="314">
        <v>2414.0960067637734</v>
      </c>
      <c r="BO12" s="325">
        <v>68.213250700000003</v>
      </c>
      <c r="BP12" s="326">
        <v>84.159253221</v>
      </c>
      <c r="BQ12" s="326">
        <v>40.244991450000001</v>
      </c>
      <c r="BR12" s="326">
        <v>25.267227900000002</v>
      </c>
      <c r="BS12" s="326">
        <v>15.086706400000001</v>
      </c>
      <c r="BT12" s="326">
        <v>0</v>
      </c>
      <c r="BU12" s="327">
        <v>585.88713399999995</v>
      </c>
      <c r="BV12" s="312">
        <v>129.15319719840002</v>
      </c>
      <c r="BW12" s="313">
        <v>45.161311293600001</v>
      </c>
      <c r="BX12" s="313">
        <v>87.983208640800001</v>
      </c>
      <c r="BY12" s="313">
        <v>0</v>
      </c>
      <c r="BZ12" s="313">
        <v>17.7812357928</v>
      </c>
      <c r="CA12" s="313">
        <v>0</v>
      </c>
      <c r="CB12" s="314">
        <v>142.37503486079999</v>
      </c>
      <c r="CC12" s="312">
        <v>160.028265</v>
      </c>
      <c r="CD12" s="313">
        <v>24.4140017</v>
      </c>
      <c r="CE12" s="313">
        <v>49.040034679999998</v>
      </c>
      <c r="CF12" s="313">
        <v>21.902982999999999</v>
      </c>
      <c r="CG12" s="313">
        <v>23.690178289999999</v>
      </c>
      <c r="CH12" s="313">
        <v>0</v>
      </c>
      <c r="CI12" s="314">
        <v>140.99535262999999</v>
      </c>
      <c r="CJ12" s="325">
        <v>81.004643950000002</v>
      </c>
      <c r="CK12" s="326">
        <v>195.05653795000001</v>
      </c>
      <c r="CL12" s="326">
        <v>129.07473735000002</v>
      </c>
      <c r="CM12" s="326">
        <v>21.149939499999999</v>
      </c>
      <c r="CN12" s="326">
        <v>18.527797800000002</v>
      </c>
      <c r="CO12" s="326">
        <v>0</v>
      </c>
      <c r="CP12" s="327">
        <v>1536.92440465</v>
      </c>
      <c r="CQ12" s="312">
        <v>561.89315644364251</v>
      </c>
      <c r="CR12" s="313">
        <v>107.37738141920971</v>
      </c>
      <c r="CS12" s="313">
        <v>22.392032000000007</v>
      </c>
      <c r="CT12" s="313">
        <v>10.909136795698927</v>
      </c>
      <c r="CU12" s="313">
        <v>21.834307959597428</v>
      </c>
      <c r="CV12" s="313">
        <v>0</v>
      </c>
      <c r="CW12" s="314">
        <v>4581.5611272760952</v>
      </c>
      <c r="CX12" s="312">
        <v>152.60512247000003</v>
      </c>
      <c r="CY12" s="313">
        <v>14.4307</v>
      </c>
      <c r="CZ12" s="313">
        <v>22.595621710000003</v>
      </c>
      <c r="DA12" s="313">
        <v>10.530239999999999</v>
      </c>
      <c r="DB12" s="313">
        <v>33.179016000000004</v>
      </c>
      <c r="DC12" s="313">
        <v>0</v>
      </c>
      <c r="DD12" s="314">
        <v>180.14228687000002</v>
      </c>
      <c r="DE12" s="359">
        <v>184.96004793</v>
      </c>
      <c r="DF12" s="360">
        <v>69.17292612</v>
      </c>
      <c r="DG12" s="360">
        <v>102.83984347000001</v>
      </c>
      <c r="DH12" s="360">
        <v>57.911176399999995</v>
      </c>
      <c r="DI12" s="360">
        <v>38.367890320000001</v>
      </c>
      <c r="DJ12" s="360">
        <v>0</v>
      </c>
      <c r="DK12" s="362">
        <v>397.17569547000005</v>
      </c>
      <c r="DL12" s="312">
        <v>213.30101999999999</v>
      </c>
      <c r="DM12" s="313">
        <v>55.837499999999999</v>
      </c>
      <c r="DN12" s="313">
        <v>52.555965</v>
      </c>
      <c r="DO12" s="313">
        <v>0</v>
      </c>
      <c r="DP12" s="313">
        <v>0.40200000000000002</v>
      </c>
      <c r="DQ12" s="313">
        <v>0</v>
      </c>
      <c r="DR12" s="314">
        <v>1.264791</v>
      </c>
      <c r="DS12" s="312">
        <v>156</v>
      </c>
      <c r="DT12" s="313">
        <v>31.5</v>
      </c>
      <c r="DU12" s="313">
        <v>319</v>
      </c>
      <c r="DV12" s="313">
        <v>10.8</v>
      </c>
      <c r="DW12" s="313">
        <v>4</v>
      </c>
      <c r="DX12" s="313">
        <v>0</v>
      </c>
      <c r="DY12" s="314">
        <v>5.5</v>
      </c>
      <c r="DZ12" s="312">
        <v>133.69789125</v>
      </c>
      <c r="EA12" s="313">
        <v>88.663849499999998</v>
      </c>
      <c r="EB12" s="313">
        <v>49.697801999999996</v>
      </c>
      <c r="EC12" s="313">
        <v>0</v>
      </c>
      <c r="ED12" s="313">
        <v>31.601319749999998</v>
      </c>
      <c r="EE12" s="313">
        <v>0</v>
      </c>
      <c r="EF12" s="314">
        <v>0</v>
      </c>
      <c r="EG12" s="312">
        <v>33.036345750000002</v>
      </c>
      <c r="EH12" s="313">
        <v>1.8611199999999999</v>
      </c>
      <c r="EI12" s="313">
        <v>4.5091526799999997</v>
      </c>
      <c r="EJ12" s="313">
        <v>15.515000000000001</v>
      </c>
      <c r="EK12" s="313">
        <v>2.9317718499999996</v>
      </c>
      <c r="EL12" s="313">
        <v>0</v>
      </c>
      <c r="EM12" s="314">
        <v>276.29526410000005</v>
      </c>
      <c r="EN12" s="312">
        <v>288.93156499999998</v>
      </c>
      <c r="EO12" s="313">
        <v>34.477499999999999</v>
      </c>
      <c r="EP12" s="313">
        <v>47.547735869999997</v>
      </c>
      <c r="EQ12" s="313">
        <v>16.854475000000001</v>
      </c>
      <c r="ER12" s="313">
        <v>43.335007959999999</v>
      </c>
      <c r="ES12" s="313">
        <v>0</v>
      </c>
      <c r="ET12" s="314">
        <v>293.55257501000006</v>
      </c>
      <c r="EU12" s="312">
        <v>39.562151994000004</v>
      </c>
      <c r="EV12" s="313">
        <v>2.2476711426999998</v>
      </c>
      <c r="EW12" s="313">
        <v>11.813342304900001</v>
      </c>
      <c r="EX12" s="313">
        <v>8.0701509499999986</v>
      </c>
      <c r="EY12" s="313">
        <v>-23.135695909599999</v>
      </c>
      <c r="EZ12" s="313">
        <v>0</v>
      </c>
      <c r="FA12" s="314">
        <v>306.53782567219997</v>
      </c>
      <c r="FB12" s="312">
        <v>118.6884754084</v>
      </c>
      <c r="FC12" s="313">
        <v>22.3210969804</v>
      </c>
      <c r="FD12" s="313">
        <v>248.0982398804</v>
      </c>
      <c r="FE12" s="313">
        <v>11.817596999999999</v>
      </c>
      <c r="FF12" s="313">
        <v>18.316924715599999</v>
      </c>
      <c r="FG12" s="313">
        <v>0</v>
      </c>
      <c r="FH12" s="314">
        <v>44.593024460400002</v>
      </c>
      <c r="FI12" s="312">
        <v>272.59801290999997</v>
      </c>
      <c r="FJ12" s="313">
        <v>-0.29199999999999998</v>
      </c>
      <c r="FK12" s="313">
        <v>57.242937680000004</v>
      </c>
      <c r="FL12" s="313">
        <v>10.5</v>
      </c>
      <c r="FM12" s="313">
        <v>34.993880590000003</v>
      </c>
      <c r="FN12" s="313">
        <v>0</v>
      </c>
      <c r="FO12" s="314">
        <v>227.128017</v>
      </c>
      <c r="FP12" s="312">
        <v>390.42244013999994</v>
      </c>
      <c r="FQ12" s="313">
        <v>43.806500700000001</v>
      </c>
      <c r="FR12" s="313">
        <v>89.625312530000016</v>
      </c>
      <c r="FS12" s="313">
        <v>13.274999999999999</v>
      </c>
      <c r="FT12" s="313">
        <v>62.486870029999999</v>
      </c>
      <c r="FU12" s="313">
        <v>0</v>
      </c>
      <c r="FV12" s="314">
        <v>396.41169248999995</v>
      </c>
      <c r="FW12" s="312">
        <v>294.97000000000003</v>
      </c>
      <c r="FX12" s="313">
        <v>57.120000000000005</v>
      </c>
      <c r="FY12" s="313">
        <v>41.25</v>
      </c>
      <c r="FZ12" s="313">
        <v>12.61</v>
      </c>
      <c r="GA12" s="313">
        <v>63.849999999999994</v>
      </c>
      <c r="GB12" s="313">
        <v>0</v>
      </c>
      <c r="GC12" s="314">
        <v>221.31</v>
      </c>
      <c r="GD12" s="328">
        <v>0</v>
      </c>
      <c r="GE12" s="313">
        <v>0</v>
      </c>
      <c r="GF12" s="313">
        <v>0</v>
      </c>
      <c r="GG12" s="313">
        <v>0</v>
      </c>
      <c r="GH12" s="313">
        <v>0</v>
      </c>
      <c r="GI12" s="313">
        <v>0</v>
      </c>
      <c r="GJ12" s="321">
        <v>0</v>
      </c>
      <c r="GK12" s="372"/>
      <c r="GL12" s="373"/>
      <c r="GM12" s="373"/>
      <c r="GN12" s="373"/>
      <c r="GO12" s="373"/>
      <c r="GP12" s="373"/>
      <c r="GQ12" s="374"/>
      <c r="GR12" s="424"/>
      <c r="GS12" s="373"/>
      <c r="GT12" s="373"/>
      <c r="GU12" s="373"/>
      <c r="GV12" s="373"/>
      <c r="GW12" s="373"/>
      <c r="GX12" s="374"/>
      <c r="GY12" s="312">
        <v>0</v>
      </c>
      <c r="GZ12" s="313">
        <v>0</v>
      </c>
      <c r="HA12" s="313">
        <v>0</v>
      </c>
      <c r="HB12" s="313">
        <v>0</v>
      </c>
      <c r="HC12" s="313">
        <v>0</v>
      </c>
      <c r="HD12" s="313">
        <v>0</v>
      </c>
      <c r="HE12" s="314">
        <v>0</v>
      </c>
      <c r="HF12" s="322">
        <v>0</v>
      </c>
      <c r="HG12" s="323">
        <v>0</v>
      </c>
      <c r="HH12" s="323">
        <v>0</v>
      </c>
      <c r="HI12" s="323">
        <v>0</v>
      </c>
      <c r="HJ12" s="323">
        <v>0</v>
      </c>
      <c r="HK12" s="323">
        <v>0</v>
      </c>
      <c r="HL12" s="324">
        <v>0</v>
      </c>
      <c r="HM12" s="312">
        <v>55.752801000000005</v>
      </c>
      <c r="HN12" s="313">
        <v>10.093</v>
      </c>
      <c r="HO12" s="313">
        <v>7.2570000000000006</v>
      </c>
      <c r="HP12" s="313">
        <v>0</v>
      </c>
      <c r="HQ12" s="313">
        <v>7.3019999999999996</v>
      </c>
      <c r="HR12" s="313">
        <v>0</v>
      </c>
      <c r="HS12" s="314">
        <v>21.541740000000001</v>
      </c>
      <c r="HT12" s="312">
        <v>238.10489999999999</v>
      </c>
      <c r="HU12" s="313">
        <v>0</v>
      </c>
      <c r="HV12" s="313">
        <v>0</v>
      </c>
      <c r="HW12" s="313">
        <v>0</v>
      </c>
      <c r="HX12" s="313">
        <v>0</v>
      </c>
      <c r="HY12" s="313">
        <v>0</v>
      </c>
      <c r="HZ12" s="314">
        <v>0</v>
      </c>
      <c r="IA12" s="312">
        <v>157.13249999999999</v>
      </c>
      <c r="IB12" s="313">
        <v>0</v>
      </c>
      <c r="IC12" s="313">
        <v>10.95</v>
      </c>
      <c r="ID12" s="313">
        <v>0</v>
      </c>
      <c r="IE12" s="313">
        <v>38.325000000000003</v>
      </c>
      <c r="IF12" s="313">
        <v>3</v>
      </c>
      <c r="IG12" s="314">
        <v>90.52</v>
      </c>
      <c r="IH12" s="372"/>
      <c r="II12" s="373"/>
      <c r="IJ12" s="373"/>
      <c r="IK12" s="373"/>
      <c r="IL12" s="373"/>
      <c r="IM12" s="373"/>
      <c r="IN12" s="374"/>
      <c r="IO12" s="312">
        <v>63.979106999999999</v>
      </c>
      <c r="IP12" s="313">
        <v>5.8689999999999998</v>
      </c>
      <c r="IQ12" s="313">
        <v>5.0422339999999997</v>
      </c>
      <c r="IR12" s="313">
        <v>0</v>
      </c>
      <c r="IS12" s="313">
        <v>3.4411749999999999</v>
      </c>
      <c r="IT12" s="313">
        <v>0</v>
      </c>
      <c r="IU12" s="321">
        <v>11.1</v>
      </c>
      <c r="IV12" s="312">
        <v>51.143000000000001</v>
      </c>
      <c r="IW12" s="313">
        <v>141.67599999999999</v>
      </c>
      <c r="IX12" s="313">
        <v>80.228999999999999</v>
      </c>
      <c r="IY12" s="313">
        <v>14.09104</v>
      </c>
      <c r="IZ12" s="313">
        <v>15.5</v>
      </c>
      <c r="JA12" s="313">
        <v>0</v>
      </c>
      <c r="JB12" s="314">
        <v>802.18100000000004</v>
      </c>
    </row>
    <row r="13" spans="2:262" s="18" customFormat="1" ht="25" customHeight="1" thickBot="1" x14ac:dyDescent="0.4">
      <c r="B13" s="266">
        <v>2022</v>
      </c>
      <c r="C13" s="425" t="s">
        <v>48</v>
      </c>
      <c r="D13" s="390">
        <v>4027.959260239697</v>
      </c>
      <c r="E13" s="391">
        <v>70.441699999999997</v>
      </c>
      <c r="F13" s="391">
        <v>273.41323709</v>
      </c>
      <c r="G13" s="391">
        <v>809.66607480014488</v>
      </c>
      <c r="H13" s="391">
        <v>0</v>
      </c>
      <c r="I13" s="391">
        <v>0</v>
      </c>
      <c r="J13" s="392">
        <v>2042.4749594164787</v>
      </c>
      <c r="K13" s="393">
        <v>840.58063616716208</v>
      </c>
      <c r="L13" s="394">
        <v>428.35080163358998</v>
      </c>
      <c r="M13" s="394">
        <v>348.55449624490097</v>
      </c>
      <c r="N13" s="394">
        <v>0</v>
      </c>
      <c r="O13" s="394">
        <v>0</v>
      </c>
      <c r="P13" s="394">
        <v>0</v>
      </c>
      <c r="Q13" s="395">
        <v>6322.77205141998</v>
      </c>
      <c r="R13" s="354"/>
      <c r="S13" s="355"/>
      <c r="T13" s="355"/>
      <c r="U13" s="355"/>
      <c r="V13" s="355"/>
      <c r="W13" s="355"/>
      <c r="X13" s="356"/>
      <c r="Y13" s="390">
        <v>95.179999999999993</v>
      </c>
      <c r="Z13" s="391">
        <v>3044.3099999999995</v>
      </c>
      <c r="AA13" s="391">
        <v>3914.52</v>
      </c>
      <c r="AB13" s="391">
        <v>0</v>
      </c>
      <c r="AC13" s="391">
        <v>66.349999999999994</v>
      </c>
      <c r="AD13" s="391">
        <v>66.349999999999994</v>
      </c>
      <c r="AE13" s="392">
        <v>874.81</v>
      </c>
      <c r="AF13" s="390">
        <v>338.66524800000002</v>
      </c>
      <c r="AG13" s="391">
        <v>567.21007199999997</v>
      </c>
      <c r="AH13" s="391">
        <v>147.86285099999998</v>
      </c>
      <c r="AI13" s="391">
        <v>0</v>
      </c>
      <c r="AJ13" s="391">
        <v>4.8261510000000003</v>
      </c>
      <c r="AK13" s="391">
        <v>4.8261510000000003</v>
      </c>
      <c r="AL13" s="399">
        <v>162.18892176</v>
      </c>
      <c r="AM13" s="400">
        <v>0</v>
      </c>
      <c r="AN13" s="401">
        <v>0</v>
      </c>
      <c r="AO13" s="401">
        <v>0</v>
      </c>
      <c r="AP13" s="401">
        <v>0</v>
      </c>
      <c r="AQ13" s="401">
        <v>0</v>
      </c>
      <c r="AR13" s="401">
        <v>0</v>
      </c>
      <c r="AS13" s="402">
        <v>0</v>
      </c>
      <c r="AT13" s="390">
        <v>330.57</v>
      </c>
      <c r="AU13" s="391">
        <v>156.83999999999997</v>
      </c>
      <c r="AV13" s="391">
        <v>474.56000000000006</v>
      </c>
      <c r="AW13" s="391">
        <v>0</v>
      </c>
      <c r="AX13" s="391">
        <v>47.04</v>
      </c>
      <c r="AY13" s="391">
        <v>47.04</v>
      </c>
      <c r="AZ13" s="392">
        <v>563.57000000000005</v>
      </c>
      <c r="BA13" s="390">
        <v>0</v>
      </c>
      <c r="BB13" s="391">
        <v>0</v>
      </c>
      <c r="BC13" s="391">
        <v>0</v>
      </c>
      <c r="BD13" s="391">
        <v>0</v>
      </c>
      <c r="BE13" s="391">
        <v>0</v>
      </c>
      <c r="BF13" s="391">
        <v>0</v>
      </c>
      <c r="BG13" s="392">
        <v>0</v>
      </c>
      <c r="BH13" s="390">
        <v>1022.152825720582</v>
      </c>
      <c r="BI13" s="391">
        <v>363.55673646608631</v>
      </c>
      <c r="BJ13" s="391">
        <v>29.627930857934217</v>
      </c>
      <c r="BK13" s="391">
        <v>13.28056329205069</v>
      </c>
      <c r="BL13" s="391">
        <v>8.5072066277610539</v>
      </c>
      <c r="BM13" s="391">
        <v>8.5072066277610539</v>
      </c>
      <c r="BN13" s="392">
        <v>2525.7191512144395</v>
      </c>
      <c r="BO13" s="403">
        <v>77.888189119999993</v>
      </c>
      <c r="BP13" s="404">
        <v>124.51274015999999</v>
      </c>
      <c r="BQ13" s="404">
        <v>38.40766464</v>
      </c>
      <c r="BR13" s="404">
        <v>25.741459840000001</v>
      </c>
      <c r="BS13" s="404">
        <v>9.7669715200000002</v>
      </c>
      <c r="BT13" s="404">
        <v>0</v>
      </c>
      <c r="BU13" s="405">
        <v>474.34757568000003</v>
      </c>
      <c r="BV13" s="390">
        <v>122.21956857320001</v>
      </c>
      <c r="BW13" s="391">
        <v>258.26985625999998</v>
      </c>
      <c r="BX13" s="391">
        <v>129.58074634919998</v>
      </c>
      <c r="BY13" s="391">
        <v>12.23531</v>
      </c>
      <c r="BZ13" s="391">
        <v>16.326773366800001</v>
      </c>
      <c r="CA13" s="391">
        <v>16.326773366800001</v>
      </c>
      <c r="CB13" s="392">
        <v>50.854636487999997</v>
      </c>
      <c r="CC13" s="390">
        <v>94.272581831626411</v>
      </c>
      <c r="CD13" s="391">
        <v>25.3338</v>
      </c>
      <c r="CE13" s="391">
        <v>23.34408839</v>
      </c>
      <c r="CF13" s="391">
        <v>51.269998999999999</v>
      </c>
      <c r="CG13" s="391">
        <v>18.094405120000001</v>
      </c>
      <c r="CH13" s="391">
        <v>18.094405120000001</v>
      </c>
      <c r="CI13" s="392">
        <v>155.23263735</v>
      </c>
      <c r="CJ13" s="403">
        <v>87.411165759999989</v>
      </c>
      <c r="CK13" s="404">
        <v>138.9399780064</v>
      </c>
      <c r="CL13" s="404">
        <v>124.9935536</v>
      </c>
      <c r="CM13" s="404">
        <v>21.920069439999999</v>
      </c>
      <c r="CN13" s="404">
        <v>26.491385279999996</v>
      </c>
      <c r="CO13" s="404"/>
      <c r="CP13" s="405">
        <v>1386.9314847999999</v>
      </c>
      <c r="CQ13" s="390">
        <v>397.82073906314116</v>
      </c>
      <c r="CR13" s="391">
        <v>409.57537633386727</v>
      </c>
      <c r="CS13" s="391">
        <v>33.067434086171311</v>
      </c>
      <c r="CT13" s="391">
        <v>10.624450633640551</v>
      </c>
      <c r="CU13" s="391">
        <v>4.0266753255523025</v>
      </c>
      <c r="CV13" s="391">
        <v>4.0266753255523025</v>
      </c>
      <c r="CW13" s="392">
        <v>4916.9162089193842</v>
      </c>
      <c r="CX13" s="390">
        <v>158.32502873562646</v>
      </c>
      <c r="CY13" s="391">
        <v>16.725083999999999</v>
      </c>
      <c r="CZ13" s="391">
        <v>20.988510640000001</v>
      </c>
      <c r="DA13" s="391">
        <v>11.5</v>
      </c>
      <c r="DB13" s="391">
        <v>11.959016</v>
      </c>
      <c r="DC13" s="391">
        <v>11.959016</v>
      </c>
      <c r="DD13" s="392">
        <v>177.96378711</v>
      </c>
      <c r="DE13" s="426">
        <v>233.63930722000001</v>
      </c>
      <c r="DF13" s="427">
        <v>72.226556789999989</v>
      </c>
      <c r="DG13" s="427">
        <v>319.71004451000005</v>
      </c>
      <c r="DH13" s="427">
        <v>32.4588204</v>
      </c>
      <c r="DI13" s="427">
        <v>38.323121980000003</v>
      </c>
      <c r="DJ13" s="427">
        <v>38.323121980000003</v>
      </c>
      <c r="DK13" s="428">
        <v>56.017653630000005</v>
      </c>
      <c r="DL13" s="390">
        <v>0</v>
      </c>
      <c r="DM13" s="391">
        <v>0</v>
      </c>
      <c r="DN13" s="391">
        <v>0</v>
      </c>
      <c r="DO13" s="391">
        <v>0</v>
      </c>
      <c r="DP13" s="391">
        <v>0</v>
      </c>
      <c r="DQ13" s="391">
        <v>0</v>
      </c>
      <c r="DR13" s="392">
        <v>0</v>
      </c>
      <c r="DS13" s="390">
        <v>153.99</v>
      </c>
      <c r="DT13" s="391">
        <v>32.950000000000003</v>
      </c>
      <c r="DU13" s="391">
        <v>317.45833333333331</v>
      </c>
      <c r="DV13" s="391">
        <v>10.8</v>
      </c>
      <c r="DW13" s="391">
        <v>3</v>
      </c>
      <c r="DX13" s="391">
        <v>3</v>
      </c>
      <c r="DY13" s="392">
        <v>3</v>
      </c>
      <c r="DZ13" s="390">
        <v>157.40759707199999</v>
      </c>
      <c r="EA13" s="391">
        <v>104.4340284224</v>
      </c>
      <c r="EB13" s="391">
        <v>58.5111067904</v>
      </c>
      <c r="EC13" s="391">
        <v>0</v>
      </c>
      <c r="ED13" s="391">
        <v>37.205432035199998</v>
      </c>
      <c r="EE13" s="391">
        <v>37.205432035199998</v>
      </c>
      <c r="EF13" s="392">
        <v>0</v>
      </c>
      <c r="EG13" s="390">
        <v>40.747138000000007</v>
      </c>
      <c r="EH13" s="391">
        <v>0</v>
      </c>
      <c r="EI13" s="391">
        <v>7.252429666666667</v>
      </c>
      <c r="EJ13" s="391">
        <v>11.962999999999999</v>
      </c>
      <c r="EK13" s="391">
        <v>18.797537619999996</v>
      </c>
      <c r="EL13" s="391">
        <v>18.797537619999996</v>
      </c>
      <c r="EM13" s="392">
        <v>276.80840089000003</v>
      </c>
      <c r="EN13" s="390">
        <v>94.272581831626411</v>
      </c>
      <c r="EO13" s="391">
        <v>25.3338</v>
      </c>
      <c r="EP13" s="391">
        <v>23.34408839</v>
      </c>
      <c r="EQ13" s="391">
        <v>51.269998999999999</v>
      </c>
      <c r="ER13" s="391">
        <v>18.094405120000001</v>
      </c>
      <c r="ES13" s="391">
        <v>18.094405120000001</v>
      </c>
      <c r="ET13" s="392">
        <v>155.23263735</v>
      </c>
      <c r="EU13" s="390">
        <v>87.622903100000002</v>
      </c>
      <c r="EV13" s="391">
        <v>0</v>
      </c>
      <c r="EW13" s="391">
        <v>8.3582786000000002</v>
      </c>
      <c r="EX13" s="391">
        <v>3</v>
      </c>
      <c r="EY13" s="391">
        <v>13.304749950000001</v>
      </c>
      <c r="EZ13" s="391">
        <v>13.304749950000001</v>
      </c>
      <c r="FA13" s="392">
        <v>256.90879009999998</v>
      </c>
      <c r="FB13" s="390">
        <v>118.6884754084</v>
      </c>
      <c r="FC13" s="391">
        <v>22.3210969804</v>
      </c>
      <c r="FD13" s="391">
        <v>248.0982398804</v>
      </c>
      <c r="FE13" s="391">
        <v>11.817596999999999</v>
      </c>
      <c r="FF13" s="391">
        <v>18.316924715599999</v>
      </c>
      <c r="FG13" s="391">
        <v>18.316924715599999</v>
      </c>
      <c r="FH13" s="392">
        <v>44.593024460400002</v>
      </c>
      <c r="FI13" s="390">
        <v>247.69523521348063</v>
      </c>
      <c r="FJ13" s="391">
        <v>7.7484640000000002</v>
      </c>
      <c r="FK13" s="391">
        <v>36.890431</v>
      </c>
      <c r="FL13" s="391">
        <v>11.36</v>
      </c>
      <c r="FM13" s="391">
        <v>50.975893529999993</v>
      </c>
      <c r="FN13" s="391">
        <v>50.975893529999993</v>
      </c>
      <c r="FO13" s="392">
        <v>251.02551536999997</v>
      </c>
      <c r="FP13" s="390">
        <v>423.9838123285067</v>
      </c>
      <c r="FQ13" s="391">
        <v>50.281260610000004</v>
      </c>
      <c r="FR13" s="391">
        <v>69.426168849999996</v>
      </c>
      <c r="FS13" s="391">
        <v>17.775000000000002</v>
      </c>
      <c r="FT13" s="391">
        <v>83.027907959999993</v>
      </c>
      <c r="FU13" s="391">
        <v>83.027907959999993</v>
      </c>
      <c r="FV13" s="392">
        <v>354.99243873</v>
      </c>
      <c r="FW13" s="390">
        <v>266.67388941405358</v>
      </c>
      <c r="FX13" s="391">
        <v>7.2390500000000007</v>
      </c>
      <c r="FY13" s="391">
        <v>30.799758969999999</v>
      </c>
      <c r="FZ13" s="391">
        <v>14.030000000000001</v>
      </c>
      <c r="GA13" s="391">
        <v>76.003554319999992</v>
      </c>
      <c r="GB13" s="391">
        <v>76.003554319999992</v>
      </c>
      <c r="GC13" s="392">
        <v>120.83331328999999</v>
      </c>
      <c r="GD13" s="406">
        <v>0</v>
      </c>
      <c r="GE13" s="391">
        <v>0</v>
      </c>
      <c r="GF13" s="391">
        <v>0</v>
      </c>
      <c r="GG13" s="391">
        <v>0</v>
      </c>
      <c r="GH13" s="391">
        <v>0</v>
      </c>
      <c r="GI13" s="391">
        <v>0</v>
      </c>
      <c r="GJ13" s="407">
        <v>0</v>
      </c>
      <c r="GK13" s="408"/>
      <c r="GL13" s="409"/>
      <c r="GM13" s="409"/>
      <c r="GN13" s="409"/>
      <c r="GO13" s="409"/>
      <c r="GP13" s="409"/>
      <c r="GQ13" s="410"/>
      <c r="GR13" s="411"/>
      <c r="GS13" s="355"/>
      <c r="GT13" s="355"/>
      <c r="GU13" s="355"/>
      <c r="GV13" s="355"/>
      <c r="GW13" s="355"/>
      <c r="GX13" s="356"/>
      <c r="GY13" s="390">
        <v>0</v>
      </c>
      <c r="GZ13" s="391">
        <v>0</v>
      </c>
      <c r="HA13" s="391">
        <v>0</v>
      </c>
      <c r="HB13" s="391">
        <v>0</v>
      </c>
      <c r="HC13" s="391">
        <v>0</v>
      </c>
      <c r="HD13" s="391">
        <v>0</v>
      </c>
      <c r="HE13" s="392">
        <v>0</v>
      </c>
      <c r="HF13" s="400">
        <v>0</v>
      </c>
      <c r="HG13" s="401">
        <v>0</v>
      </c>
      <c r="HH13" s="401">
        <v>0</v>
      </c>
      <c r="HI13" s="401">
        <v>0</v>
      </c>
      <c r="HJ13" s="401">
        <v>0</v>
      </c>
      <c r="HK13" s="401">
        <v>0</v>
      </c>
      <c r="HL13" s="402">
        <v>0</v>
      </c>
      <c r="HM13" s="390">
        <v>55.752801000000005</v>
      </c>
      <c r="HN13" s="391">
        <v>19.314599999999999</v>
      </c>
      <c r="HO13" s="391">
        <v>7.2385000000000002</v>
      </c>
      <c r="HP13" s="391">
        <v>0</v>
      </c>
      <c r="HQ13" s="391">
        <v>13.8322</v>
      </c>
      <c r="HR13" s="391">
        <v>13.8322</v>
      </c>
      <c r="HS13" s="392">
        <v>21.541740000000001</v>
      </c>
      <c r="HT13" s="390">
        <v>233.23806000000002</v>
      </c>
      <c r="HU13" s="391">
        <v>0</v>
      </c>
      <c r="HV13" s="391">
        <v>0</v>
      </c>
      <c r="HW13" s="391">
        <v>0</v>
      </c>
      <c r="HX13" s="391">
        <v>0</v>
      </c>
      <c r="HY13" s="391">
        <v>0</v>
      </c>
      <c r="HZ13" s="392">
        <v>0</v>
      </c>
      <c r="IA13" s="390">
        <v>157.13249999999999</v>
      </c>
      <c r="IB13" s="391">
        <v>0</v>
      </c>
      <c r="IC13" s="391">
        <v>10.95</v>
      </c>
      <c r="ID13" s="391">
        <v>0</v>
      </c>
      <c r="IE13" s="391">
        <v>38.325000000000003</v>
      </c>
      <c r="IF13" s="391">
        <v>38.325000000000003</v>
      </c>
      <c r="IG13" s="392">
        <v>90.52</v>
      </c>
      <c r="IH13" s="354"/>
      <c r="II13" s="355"/>
      <c r="IJ13" s="355"/>
      <c r="IK13" s="355"/>
      <c r="IL13" s="355"/>
      <c r="IM13" s="355"/>
      <c r="IN13" s="356"/>
      <c r="IO13" s="390">
        <v>63.979106999999999</v>
      </c>
      <c r="IP13" s="391">
        <v>8.9994999999999994</v>
      </c>
      <c r="IQ13" s="391">
        <v>3.7089129999999999</v>
      </c>
      <c r="IR13" s="391">
        <v>0</v>
      </c>
      <c r="IS13" s="391">
        <v>5.3380000000000001</v>
      </c>
      <c r="IT13" s="391">
        <v>5.3380000000000001</v>
      </c>
      <c r="IU13" s="399">
        <v>11.100000000000001</v>
      </c>
      <c r="IV13" s="390">
        <v>50.156000000000006</v>
      </c>
      <c r="IW13" s="391">
        <v>141.83707000000001</v>
      </c>
      <c r="IX13" s="391">
        <v>80.765000000000001</v>
      </c>
      <c r="IY13" s="391">
        <v>14.07208</v>
      </c>
      <c r="IZ13" s="391">
        <v>14.512</v>
      </c>
      <c r="JA13" s="391">
        <v>14.512</v>
      </c>
      <c r="JB13" s="392">
        <v>803.40900000000011</v>
      </c>
    </row>
    <row r="14" spans="2:262" s="18" customFormat="1" ht="25" customHeight="1" thickTop="1" x14ac:dyDescent="0.35">
      <c r="B14" s="228">
        <v>2021</v>
      </c>
      <c r="C14" s="213" t="s">
        <v>49</v>
      </c>
      <c r="D14" s="381">
        <v>3595.203844170001</v>
      </c>
      <c r="E14" s="361">
        <v>89.014495569999994</v>
      </c>
      <c r="F14" s="361">
        <v>338.46045412000001</v>
      </c>
      <c r="G14" s="361">
        <v>0</v>
      </c>
      <c r="H14" s="363">
        <v>0</v>
      </c>
      <c r="I14" s="363">
        <v>0</v>
      </c>
      <c r="J14" s="382">
        <v>2683.4452252976157</v>
      </c>
      <c r="K14" s="375">
        <v>799.19673659999978</v>
      </c>
      <c r="L14" s="376">
        <v>613.15741739999999</v>
      </c>
      <c r="M14" s="376">
        <v>734.34853859999998</v>
      </c>
      <c r="N14" s="376">
        <v>0</v>
      </c>
      <c r="O14" s="376">
        <v>0</v>
      </c>
      <c r="P14" s="376">
        <v>0</v>
      </c>
      <c r="Q14" s="377">
        <v>5760.0659712000033</v>
      </c>
      <c r="R14" s="367"/>
      <c r="S14" s="368"/>
      <c r="T14" s="368"/>
      <c r="U14" s="368"/>
      <c r="V14" s="368"/>
      <c r="W14" s="368"/>
      <c r="X14" s="369"/>
      <c r="Y14" s="365">
        <v>55.137461154499995</v>
      </c>
      <c r="Z14" s="363">
        <v>2929.8259376503001</v>
      </c>
      <c r="AA14" s="363">
        <v>2285.2171287157003</v>
      </c>
      <c r="AB14" s="363">
        <v>0</v>
      </c>
      <c r="AC14" s="363">
        <v>752.09059216820003</v>
      </c>
      <c r="AD14" s="363">
        <v>300.97488783019998</v>
      </c>
      <c r="AE14" s="366">
        <v>1357.2008714004999</v>
      </c>
      <c r="AF14" s="365">
        <v>320.71600000000001</v>
      </c>
      <c r="AG14" s="363">
        <v>106.02720000000001</v>
      </c>
      <c r="AH14" s="363">
        <v>170.71800000000002</v>
      </c>
      <c r="AI14" s="363">
        <v>0</v>
      </c>
      <c r="AJ14" s="363">
        <v>8.3767999999999994</v>
      </c>
      <c r="AK14" s="363">
        <v>0</v>
      </c>
      <c r="AL14" s="383">
        <v>156.16749099999998</v>
      </c>
      <c r="AM14" s="429">
        <v>0</v>
      </c>
      <c r="AN14" s="430">
        <v>0</v>
      </c>
      <c r="AO14" s="430">
        <v>0</v>
      </c>
      <c r="AP14" s="430">
        <v>0</v>
      </c>
      <c r="AQ14" s="430">
        <v>0</v>
      </c>
      <c r="AR14" s="430">
        <v>0</v>
      </c>
      <c r="AS14" s="431">
        <v>0</v>
      </c>
      <c r="AT14" s="365">
        <v>62.189270999999998</v>
      </c>
      <c r="AU14" s="363">
        <v>84.653303000000008</v>
      </c>
      <c r="AV14" s="363">
        <v>698.06988200000001</v>
      </c>
      <c r="AW14" s="363">
        <v>13.685821000000001</v>
      </c>
      <c r="AX14" s="363">
        <v>23.310351000000001</v>
      </c>
      <c r="AY14" s="363">
        <v>0</v>
      </c>
      <c r="AZ14" s="366">
        <v>552.44065999999998</v>
      </c>
      <c r="BA14" s="365">
        <v>0</v>
      </c>
      <c r="BB14" s="363">
        <v>0</v>
      </c>
      <c r="BC14" s="363">
        <v>0</v>
      </c>
      <c r="BD14" s="363">
        <v>0</v>
      </c>
      <c r="BE14" s="363">
        <v>0</v>
      </c>
      <c r="BF14" s="363">
        <v>0</v>
      </c>
      <c r="BG14" s="366">
        <v>0</v>
      </c>
      <c r="BH14" s="365">
        <v>1041.191546523753</v>
      </c>
      <c r="BI14" s="363">
        <v>12.814540854866671</v>
      </c>
      <c r="BJ14" s="363">
        <v>9.8282740590311768</v>
      </c>
      <c r="BK14" s="363">
        <v>13.359500739247308</v>
      </c>
      <c r="BL14" s="363">
        <v>8.0144978290483841</v>
      </c>
      <c r="BM14" s="363">
        <v>0</v>
      </c>
      <c r="BN14" s="366">
        <v>5247.0448012112165</v>
      </c>
      <c r="BO14" s="387">
        <v>92.908237010099995</v>
      </c>
      <c r="BP14" s="364">
        <v>243.91155145439998</v>
      </c>
      <c r="BQ14" s="364">
        <v>43.649763590999996</v>
      </c>
      <c r="BR14" s="364">
        <v>24.573571750499998</v>
      </c>
      <c r="BS14" s="364">
        <v>35.612601251400001</v>
      </c>
      <c r="BT14" s="364">
        <v>0</v>
      </c>
      <c r="BU14" s="388">
        <v>379.97294477039998</v>
      </c>
      <c r="BV14" s="365">
        <v>94.535950221200011</v>
      </c>
      <c r="BW14" s="363">
        <v>81.286784694000005</v>
      </c>
      <c r="BX14" s="363">
        <v>86.085516567599996</v>
      </c>
      <c r="BY14" s="363">
        <v>12.262956000000001</v>
      </c>
      <c r="BZ14" s="363">
        <v>17.704598079900002</v>
      </c>
      <c r="CA14" s="363">
        <v>0</v>
      </c>
      <c r="CB14" s="366">
        <v>43.452789420100004</v>
      </c>
      <c r="CC14" s="365">
        <v>125.22911893839481</v>
      </c>
      <c r="CD14" s="363">
        <v>10.654</v>
      </c>
      <c r="CE14" s="363">
        <v>75.08212795</v>
      </c>
      <c r="CF14" s="363">
        <v>20.83</v>
      </c>
      <c r="CG14" s="363">
        <v>8.8825013100000003</v>
      </c>
      <c r="CH14" s="363">
        <v>0</v>
      </c>
      <c r="CI14" s="366">
        <v>167.07196679706703</v>
      </c>
      <c r="CJ14" s="412">
        <v>94.149205839299981</v>
      </c>
      <c r="CK14" s="413">
        <v>385.34864508509997</v>
      </c>
      <c r="CL14" s="413">
        <v>111.90195042989997</v>
      </c>
      <c r="CM14" s="413">
        <v>20.405062037700002</v>
      </c>
      <c r="CN14" s="413">
        <v>15.399539903399999</v>
      </c>
      <c r="CO14" s="413">
        <v>0</v>
      </c>
      <c r="CP14" s="414">
        <v>1459.0475509191001</v>
      </c>
      <c r="CQ14" s="365">
        <v>426.9613757550751</v>
      </c>
      <c r="CR14" s="363">
        <v>937.20421360900502</v>
      </c>
      <c r="CS14" s="363">
        <v>4.4898610084462351</v>
      </c>
      <c r="CT14" s="363">
        <v>10.687600591397846</v>
      </c>
      <c r="CU14" s="363">
        <v>0</v>
      </c>
      <c r="CV14" s="363">
        <v>0</v>
      </c>
      <c r="CW14" s="366">
        <v>4360.5490884544579</v>
      </c>
      <c r="CX14" s="365">
        <v>150.41583464514787</v>
      </c>
      <c r="CY14" s="363">
        <v>13.59385763</v>
      </c>
      <c r="CZ14" s="363">
        <v>23.853969049999996</v>
      </c>
      <c r="DA14" s="363">
        <v>10.5</v>
      </c>
      <c r="DB14" s="363">
        <v>58.917174942620328</v>
      </c>
      <c r="DC14" s="363">
        <v>0</v>
      </c>
      <c r="DD14" s="366">
        <v>171.48016732999997</v>
      </c>
      <c r="DE14" s="381">
        <v>155.72657021999999</v>
      </c>
      <c r="DF14" s="361">
        <v>83.904459860000003</v>
      </c>
      <c r="DG14" s="361">
        <v>47.906424170000001</v>
      </c>
      <c r="DH14" s="361">
        <v>22.732140000000001</v>
      </c>
      <c r="DI14" s="361">
        <v>37.331776159999997</v>
      </c>
      <c r="DJ14" s="361">
        <v>0</v>
      </c>
      <c r="DK14" s="382">
        <v>45.823780540000008</v>
      </c>
      <c r="DL14" s="365">
        <v>213.30101999999999</v>
      </c>
      <c r="DM14" s="363">
        <v>55.837499999999999</v>
      </c>
      <c r="DN14" s="363">
        <v>52.555965</v>
      </c>
      <c r="DO14" s="363">
        <v>0</v>
      </c>
      <c r="DP14" s="363">
        <v>0.40200000000000002</v>
      </c>
      <c r="DQ14" s="363">
        <v>0</v>
      </c>
      <c r="DR14" s="366">
        <v>1.264791</v>
      </c>
      <c r="DS14" s="365">
        <v>0</v>
      </c>
      <c r="DT14" s="363">
        <v>0</v>
      </c>
      <c r="DU14" s="363">
        <v>0</v>
      </c>
      <c r="DV14" s="363">
        <v>0</v>
      </c>
      <c r="DW14" s="363">
        <v>0</v>
      </c>
      <c r="DX14" s="363">
        <v>0</v>
      </c>
      <c r="DY14" s="366">
        <v>0</v>
      </c>
      <c r="DZ14" s="381">
        <v>117.06489731106382</v>
      </c>
      <c r="EA14" s="361">
        <v>92.596491836680855</v>
      </c>
      <c r="EB14" s="361">
        <v>43.515032535829789</v>
      </c>
      <c r="EC14" s="361">
        <v>0</v>
      </c>
      <c r="ED14" s="361">
        <v>27.669884818978723</v>
      </c>
      <c r="EE14" s="361">
        <v>0</v>
      </c>
      <c r="EF14" s="382">
        <v>0</v>
      </c>
      <c r="EG14" s="365">
        <v>98.699999999999989</v>
      </c>
      <c r="EH14" s="363">
        <v>60</v>
      </c>
      <c r="EI14" s="363">
        <v>45</v>
      </c>
      <c r="EJ14" s="363">
        <v>19</v>
      </c>
      <c r="EK14" s="363">
        <v>30</v>
      </c>
      <c r="EL14" s="363">
        <v>0</v>
      </c>
      <c r="EM14" s="366">
        <v>60</v>
      </c>
      <c r="EN14" s="365">
        <v>535.7883389216579</v>
      </c>
      <c r="EO14" s="363">
        <v>5.766</v>
      </c>
      <c r="EP14" s="363">
        <v>36.27103855</v>
      </c>
      <c r="EQ14" s="363">
        <v>15.75</v>
      </c>
      <c r="ER14" s="363">
        <v>78.238840299999993</v>
      </c>
      <c r="ES14" s="363">
        <v>0</v>
      </c>
      <c r="ET14" s="366">
        <v>324.15468624532116</v>
      </c>
      <c r="EU14" s="381">
        <v>87.622903100000002</v>
      </c>
      <c r="EV14" s="361">
        <v>0</v>
      </c>
      <c r="EW14" s="361">
        <v>8.3582786000000002</v>
      </c>
      <c r="EX14" s="361">
        <v>3</v>
      </c>
      <c r="EY14" s="361">
        <v>13.304749950000001</v>
      </c>
      <c r="EZ14" s="361">
        <v>0</v>
      </c>
      <c r="FA14" s="382">
        <v>256.90879009999998</v>
      </c>
      <c r="FB14" s="365">
        <v>123.85283203580002</v>
      </c>
      <c r="FC14" s="363">
        <v>60.842395311700002</v>
      </c>
      <c r="FD14" s="363">
        <v>284.33286660060003</v>
      </c>
      <c r="FE14" s="363">
        <v>11.817596999999999</v>
      </c>
      <c r="FF14" s="363">
        <v>17.846133115200001</v>
      </c>
      <c r="FG14" s="363">
        <v>0</v>
      </c>
      <c r="FH14" s="366">
        <v>67.7363680574</v>
      </c>
      <c r="FI14" s="381">
        <v>276.93088886916661</v>
      </c>
      <c r="FJ14" s="361">
        <v>20.745604</v>
      </c>
      <c r="FK14" s="361">
        <v>45.958360999999996</v>
      </c>
      <c r="FL14" s="361">
        <v>10.5</v>
      </c>
      <c r="FM14" s="361">
        <v>45.334209550499111</v>
      </c>
      <c r="FN14" s="361">
        <v>0</v>
      </c>
      <c r="FO14" s="382">
        <v>367.25239185999999</v>
      </c>
      <c r="FP14" s="381">
        <v>318.38167125500001</v>
      </c>
      <c r="FQ14" s="361">
        <v>27.477723999999998</v>
      </c>
      <c r="FR14" s="361">
        <v>74.065351929999991</v>
      </c>
      <c r="FS14" s="361">
        <v>11.98</v>
      </c>
      <c r="FT14" s="361">
        <v>100.97765594588235</v>
      </c>
      <c r="FU14" s="361">
        <v>0</v>
      </c>
      <c r="FV14" s="382">
        <v>232.08970098</v>
      </c>
      <c r="FW14" s="381">
        <v>210.32688471023437</v>
      </c>
      <c r="FX14" s="361">
        <v>1.3315000000000001</v>
      </c>
      <c r="FY14" s="361">
        <v>14.60560765</v>
      </c>
      <c r="FZ14" s="361">
        <v>7</v>
      </c>
      <c r="GA14" s="361">
        <v>54.878191919999999</v>
      </c>
      <c r="GB14" s="361">
        <v>0</v>
      </c>
      <c r="GC14" s="382">
        <v>78.976418750000008</v>
      </c>
      <c r="GD14" s="415">
        <v>0</v>
      </c>
      <c r="GE14" s="361">
        <v>0</v>
      </c>
      <c r="GF14" s="361">
        <v>0</v>
      </c>
      <c r="GG14" s="361">
        <v>0</v>
      </c>
      <c r="GH14" s="361">
        <v>0</v>
      </c>
      <c r="GI14" s="361">
        <v>0</v>
      </c>
      <c r="GJ14" s="416">
        <v>0</v>
      </c>
      <c r="GK14" s="417"/>
      <c r="GL14" s="418"/>
      <c r="GM14" s="418"/>
      <c r="GN14" s="418"/>
      <c r="GO14" s="418"/>
      <c r="GP14" s="418"/>
      <c r="GQ14" s="419"/>
      <c r="GR14" s="420"/>
      <c r="GS14" s="418"/>
      <c r="GT14" s="418"/>
      <c r="GU14" s="418"/>
      <c r="GV14" s="418"/>
      <c r="GW14" s="418"/>
      <c r="GX14" s="419"/>
      <c r="GY14" s="381">
        <v>0</v>
      </c>
      <c r="GZ14" s="361">
        <v>0</v>
      </c>
      <c r="HA14" s="361">
        <v>0</v>
      </c>
      <c r="HB14" s="361">
        <v>0</v>
      </c>
      <c r="HC14" s="361">
        <v>0</v>
      </c>
      <c r="HD14" s="361">
        <v>0</v>
      </c>
      <c r="HE14" s="382">
        <v>0</v>
      </c>
      <c r="HF14" s="421">
        <v>0</v>
      </c>
      <c r="HG14" s="422">
        <v>0</v>
      </c>
      <c r="HH14" s="422">
        <v>0</v>
      </c>
      <c r="HI14" s="422">
        <v>0</v>
      </c>
      <c r="HJ14" s="422">
        <v>0</v>
      </c>
      <c r="HK14" s="422">
        <v>0</v>
      </c>
      <c r="HL14" s="423">
        <v>0</v>
      </c>
      <c r="HM14" s="381">
        <v>55.752801000000005</v>
      </c>
      <c r="HN14" s="361">
        <v>5.1224999999999996</v>
      </c>
      <c r="HO14" s="361">
        <v>7.9580000000000002</v>
      </c>
      <c r="HP14" s="361">
        <v>0</v>
      </c>
      <c r="HQ14" s="361">
        <v>8.625</v>
      </c>
      <c r="HR14" s="361">
        <v>0</v>
      </c>
      <c r="HS14" s="382">
        <v>21.541740000000001</v>
      </c>
      <c r="HT14" s="381">
        <v>235.10167999999999</v>
      </c>
      <c r="HU14" s="361">
        <v>0</v>
      </c>
      <c r="HV14" s="361">
        <v>0</v>
      </c>
      <c r="HW14" s="361">
        <v>0</v>
      </c>
      <c r="HX14" s="361">
        <v>0</v>
      </c>
      <c r="HY14" s="361">
        <v>0</v>
      </c>
      <c r="HZ14" s="382">
        <v>0</v>
      </c>
      <c r="IA14" s="381">
        <v>152.82749999999999</v>
      </c>
      <c r="IB14" s="361">
        <v>0</v>
      </c>
      <c r="IC14" s="361">
        <v>10.649999999999999</v>
      </c>
      <c r="ID14" s="361">
        <v>0</v>
      </c>
      <c r="IE14" s="361">
        <v>37.275000000000006</v>
      </c>
      <c r="IF14" s="361">
        <v>12</v>
      </c>
      <c r="IG14" s="382">
        <v>88.04</v>
      </c>
      <c r="IH14" s="367"/>
      <c r="II14" s="368"/>
      <c r="IJ14" s="368"/>
      <c r="IK14" s="368"/>
      <c r="IL14" s="368"/>
      <c r="IM14" s="368"/>
      <c r="IN14" s="369"/>
      <c r="IO14" s="381">
        <v>63.979106999999999</v>
      </c>
      <c r="IP14" s="361">
        <v>10.1965</v>
      </c>
      <c r="IQ14" s="361">
        <v>6.0453910000000004</v>
      </c>
      <c r="IR14" s="361">
        <v>0</v>
      </c>
      <c r="IS14" s="361">
        <v>4.9089999999999998</v>
      </c>
      <c r="IT14" s="361">
        <v>0</v>
      </c>
      <c r="IU14" s="416">
        <v>11.100000000000001</v>
      </c>
      <c r="IV14" s="381">
        <v>44.894518090000005</v>
      </c>
      <c r="IW14" s="361">
        <v>420.96644947000004</v>
      </c>
      <c r="IX14" s="361">
        <v>24.599180529999998</v>
      </c>
      <c r="IY14" s="361">
        <v>16.678695000000001</v>
      </c>
      <c r="IZ14" s="361">
        <v>68.742408810000001</v>
      </c>
      <c r="JA14" s="361">
        <v>0</v>
      </c>
      <c r="JB14" s="382">
        <v>365.23630312</v>
      </c>
    </row>
    <row r="15" spans="2:262" s="18" customFormat="1" ht="25" customHeight="1" x14ac:dyDescent="0.35">
      <c r="B15" s="198">
        <v>2021</v>
      </c>
      <c r="C15" s="199" t="s">
        <v>50</v>
      </c>
      <c r="D15" s="312">
        <v>3240.0572213099995</v>
      </c>
      <c r="E15" s="313">
        <v>58.096882730000004</v>
      </c>
      <c r="F15" s="313">
        <v>344.06466914000003</v>
      </c>
      <c r="G15" s="313">
        <v>0</v>
      </c>
      <c r="H15" s="313">
        <v>0</v>
      </c>
      <c r="I15" s="313">
        <v>0</v>
      </c>
      <c r="J15" s="314">
        <v>1905.2752901123843</v>
      </c>
      <c r="K15" s="315">
        <v>846.38506184910023</v>
      </c>
      <c r="L15" s="316">
        <v>383.12094570569997</v>
      </c>
      <c r="M15" s="316">
        <v>375.48552697380001</v>
      </c>
      <c r="N15" s="316">
        <v>0</v>
      </c>
      <c r="O15" s="316">
        <v>0</v>
      </c>
      <c r="P15" s="316">
        <v>0</v>
      </c>
      <c r="Q15" s="317">
        <v>5670.0225766736985</v>
      </c>
      <c r="R15" s="372"/>
      <c r="S15" s="373"/>
      <c r="T15" s="373"/>
      <c r="U15" s="373"/>
      <c r="V15" s="373"/>
      <c r="W15" s="373"/>
      <c r="X15" s="374"/>
      <c r="Y15" s="312">
        <v>40.441340097100003</v>
      </c>
      <c r="Z15" s="313">
        <v>1697.1136805611</v>
      </c>
      <c r="AA15" s="313">
        <v>34666.279472933806</v>
      </c>
      <c r="AB15" s="313">
        <v>0</v>
      </c>
      <c r="AC15" s="313">
        <v>20.8440949465</v>
      </c>
      <c r="AD15" s="313">
        <v>36.832114752500004</v>
      </c>
      <c r="AE15" s="314">
        <v>889.28373109100005</v>
      </c>
      <c r="AF15" s="312">
        <v>281.58479999999997</v>
      </c>
      <c r="AG15" s="313">
        <v>120.2685</v>
      </c>
      <c r="AH15" s="313">
        <v>134.0325</v>
      </c>
      <c r="AI15" s="313">
        <v>0</v>
      </c>
      <c r="AJ15" s="313">
        <v>9.4460999999999995</v>
      </c>
      <c r="AK15" s="313">
        <v>0</v>
      </c>
      <c r="AL15" s="321">
        <v>147.63647500000002</v>
      </c>
      <c r="AM15" s="432">
        <v>0</v>
      </c>
      <c r="AN15" s="433">
        <v>0</v>
      </c>
      <c r="AO15" s="433">
        <v>0</v>
      </c>
      <c r="AP15" s="433">
        <v>0</v>
      </c>
      <c r="AQ15" s="433">
        <v>0</v>
      </c>
      <c r="AR15" s="433">
        <v>0</v>
      </c>
      <c r="AS15" s="434">
        <v>0</v>
      </c>
      <c r="AT15" s="312">
        <v>316.61711350279973</v>
      </c>
      <c r="AU15" s="313">
        <v>24.207934092899954</v>
      </c>
      <c r="AV15" s="313">
        <v>48.399152767299952</v>
      </c>
      <c r="AW15" s="313">
        <v>13.64795194209999</v>
      </c>
      <c r="AX15" s="313">
        <v>26.172044992299973</v>
      </c>
      <c r="AY15" s="313">
        <v>54.953114328000005</v>
      </c>
      <c r="AZ15" s="314">
        <v>694.17563566239937</v>
      </c>
      <c r="BA15" s="312">
        <v>0</v>
      </c>
      <c r="BB15" s="313">
        <v>0</v>
      </c>
      <c r="BC15" s="313">
        <v>0</v>
      </c>
      <c r="BD15" s="313">
        <v>0</v>
      </c>
      <c r="BE15" s="313">
        <v>0</v>
      </c>
      <c r="BF15" s="313">
        <v>0</v>
      </c>
      <c r="BG15" s="314">
        <v>0</v>
      </c>
      <c r="BH15" s="312">
        <v>918.72190043656133</v>
      </c>
      <c r="BI15" s="313">
        <v>285.0495985656205</v>
      </c>
      <c r="BJ15" s="313">
        <v>9.5972615699193575</v>
      </c>
      <c r="BK15" s="313">
        <v>13.282583602150538</v>
      </c>
      <c r="BL15" s="313">
        <v>9.5246432778741976</v>
      </c>
      <c r="BM15" s="313">
        <v>0</v>
      </c>
      <c r="BN15" s="314">
        <v>2758.922394814173</v>
      </c>
      <c r="BO15" s="325">
        <v>58.195440090000005</v>
      </c>
      <c r="BP15" s="326">
        <v>127.89747234000001</v>
      </c>
      <c r="BQ15" s="326">
        <v>52.378375950000006</v>
      </c>
      <c r="BR15" s="326">
        <v>22.885648199999999</v>
      </c>
      <c r="BS15" s="326">
        <v>4.8499152300000006</v>
      </c>
      <c r="BT15" s="326">
        <v>0</v>
      </c>
      <c r="BU15" s="327">
        <v>336.33754713000002</v>
      </c>
      <c r="BV15" s="312">
        <v>107.59039924100001</v>
      </c>
      <c r="BW15" s="313">
        <v>43.037061460399997</v>
      </c>
      <c r="BX15" s="313">
        <v>88.765508200400006</v>
      </c>
      <c r="BY15" s="313">
        <v>0</v>
      </c>
      <c r="BZ15" s="313">
        <v>17.612671340600002</v>
      </c>
      <c r="CA15" s="313">
        <v>0</v>
      </c>
      <c r="CB15" s="314">
        <v>54.872907657600003</v>
      </c>
      <c r="CC15" s="312">
        <v>125.23586700000001</v>
      </c>
      <c r="CD15" s="313">
        <v>1.1438000000000001</v>
      </c>
      <c r="CE15" s="313">
        <v>19.6715363</v>
      </c>
      <c r="CF15" s="313">
        <v>41.93</v>
      </c>
      <c r="CG15" s="313">
        <v>14.875943599999999</v>
      </c>
      <c r="CH15" s="313">
        <v>0</v>
      </c>
      <c r="CI15" s="314">
        <v>148.40895791999998</v>
      </c>
      <c r="CJ15" s="325">
        <v>85.654675260000005</v>
      </c>
      <c r="CK15" s="326">
        <v>43.128464579999999</v>
      </c>
      <c r="CL15" s="326">
        <v>101.2017179817</v>
      </c>
      <c r="CM15" s="326">
        <v>20.136536280000001</v>
      </c>
      <c r="CN15" s="326">
        <v>6.7310730000000003</v>
      </c>
      <c r="CO15" s="326">
        <v>0</v>
      </c>
      <c r="CP15" s="327">
        <v>1478.45892843</v>
      </c>
      <c r="CQ15" s="312">
        <v>469.88361295068171</v>
      </c>
      <c r="CR15" s="313">
        <v>41.871315730040862</v>
      </c>
      <c r="CS15" s="313">
        <v>64.565943998888187</v>
      </c>
      <c r="CT15" s="313">
        <v>10.62606688172043</v>
      </c>
      <c r="CU15" s="313">
        <v>2.9856060117569898</v>
      </c>
      <c r="CV15" s="313">
        <v>0</v>
      </c>
      <c r="CW15" s="314">
        <v>3887.8023558828504</v>
      </c>
      <c r="CX15" s="312">
        <v>155.29766332</v>
      </c>
      <c r="CY15" s="313">
        <v>331.01257204000001</v>
      </c>
      <c r="CZ15" s="313">
        <v>26.182670269999999</v>
      </c>
      <c r="DA15" s="313">
        <v>10.5</v>
      </c>
      <c r="DB15" s="313">
        <v>15.88006247</v>
      </c>
      <c r="DC15" s="313">
        <v>0</v>
      </c>
      <c r="DD15" s="314">
        <v>182.91173293</v>
      </c>
      <c r="DE15" s="359">
        <v>179.60865422000001</v>
      </c>
      <c r="DF15" s="360">
        <v>143.47397495999999</v>
      </c>
      <c r="DG15" s="360">
        <v>22.222097550000001</v>
      </c>
      <c r="DH15" s="360">
        <v>21.724139999999998</v>
      </c>
      <c r="DI15" s="360">
        <v>21.708295499999998</v>
      </c>
      <c r="DJ15" s="360">
        <v>0</v>
      </c>
      <c r="DK15" s="362">
        <v>38.103796370000005</v>
      </c>
      <c r="DL15" s="312">
        <v>213.30101999999999</v>
      </c>
      <c r="DM15" s="313">
        <v>55.837499999999999</v>
      </c>
      <c r="DN15" s="313">
        <v>52.555965</v>
      </c>
      <c r="DO15" s="313">
        <v>0</v>
      </c>
      <c r="DP15" s="313">
        <v>0.40200000000000002</v>
      </c>
      <c r="DQ15" s="313">
        <v>0</v>
      </c>
      <c r="DR15" s="314">
        <v>1.264791</v>
      </c>
      <c r="DS15" s="312">
        <v>154.07999999999998</v>
      </c>
      <c r="DT15" s="313">
        <v>31</v>
      </c>
      <c r="DU15" s="313">
        <v>301</v>
      </c>
      <c r="DV15" s="313">
        <v>10.8</v>
      </c>
      <c r="DW15" s="313">
        <v>3.4000000000000004</v>
      </c>
      <c r="DX15" s="313">
        <v>0</v>
      </c>
      <c r="DY15" s="314">
        <v>2.9</v>
      </c>
      <c r="DZ15" s="359">
        <v>117.06489731106382</v>
      </c>
      <c r="EA15" s="360">
        <v>138.41768137668086</v>
      </c>
      <c r="EB15" s="360">
        <v>43.515032535829789</v>
      </c>
      <c r="EC15" s="360">
        <v>0</v>
      </c>
      <c r="ED15" s="360">
        <v>27.669884818978723</v>
      </c>
      <c r="EE15" s="360">
        <v>0</v>
      </c>
      <c r="EF15" s="362">
        <v>0</v>
      </c>
      <c r="EG15" s="312">
        <v>98.699999999999989</v>
      </c>
      <c r="EH15" s="313">
        <v>55</v>
      </c>
      <c r="EI15" s="313">
        <v>45</v>
      </c>
      <c r="EJ15" s="313">
        <v>21</v>
      </c>
      <c r="EK15" s="313">
        <v>29</v>
      </c>
      <c r="EL15" s="313">
        <v>0</v>
      </c>
      <c r="EM15" s="314">
        <v>61</v>
      </c>
      <c r="EN15" s="312">
        <v>357.76149799999996</v>
      </c>
      <c r="EO15" s="313">
        <v>5.4870000000000001</v>
      </c>
      <c r="EP15" s="313">
        <v>32.795728889999999</v>
      </c>
      <c r="EQ15" s="313">
        <v>15.75</v>
      </c>
      <c r="ER15" s="313">
        <v>91.652150049999989</v>
      </c>
      <c r="ES15" s="313">
        <v>0</v>
      </c>
      <c r="ET15" s="314">
        <v>356.50308335</v>
      </c>
      <c r="EU15" s="312">
        <v>59.379214999999995</v>
      </c>
      <c r="EV15" s="313">
        <v>97.326144999999997</v>
      </c>
      <c r="EW15" s="313">
        <v>9.2078699999999998</v>
      </c>
      <c r="EX15" s="313">
        <v>10.5</v>
      </c>
      <c r="EY15" s="313">
        <v>1.1436950000000001</v>
      </c>
      <c r="EZ15" s="313">
        <v>0</v>
      </c>
      <c r="FA15" s="314">
        <v>285.71382</v>
      </c>
      <c r="FB15" s="312">
        <v>106.17830198750002</v>
      </c>
      <c r="FC15" s="313">
        <v>151.1106102114</v>
      </c>
      <c r="FD15" s="313">
        <v>56.768707439799996</v>
      </c>
      <c r="FE15" s="313">
        <v>0</v>
      </c>
      <c r="FF15" s="313">
        <v>29.146435688</v>
      </c>
      <c r="FG15" s="313">
        <v>0</v>
      </c>
      <c r="FH15" s="314">
        <v>57.241729375999995</v>
      </c>
      <c r="FI15" s="359">
        <v>282.30380193999997</v>
      </c>
      <c r="FJ15" s="360">
        <v>6.3855000000000004</v>
      </c>
      <c r="FK15" s="360">
        <v>27.570520499999997</v>
      </c>
      <c r="FL15" s="360">
        <v>10.673999999999999</v>
      </c>
      <c r="FM15" s="360">
        <v>47.37825677</v>
      </c>
      <c r="FN15" s="360">
        <v>0</v>
      </c>
      <c r="FO15" s="362">
        <v>230.57897522000002</v>
      </c>
      <c r="FP15" s="359">
        <v>248.71120999999999</v>
      </c>
      <c r="FQ15" s="360">
        <v>0</v>
      </c>
      <c r="FR15" s="360">
        <v>78.559711539999995</v>
      </c>
      <c r="FS15" s="360">
        <v>13.920000000000002</v>
      </c>
      <c r="FT15" s="360">
        <v>91.429873369999996</v>
      </c>
      <c r="FU15" s="360">
        <v>0</v>
      </c>
      <c r="FV15" s="362">
        <v>98.680842999999996</v>
      </c>
      <c r="FW15" s="359">
        <v>0</v>
      </c>
      <c r="FX15" s="360">
        <v>0</v>
      </c>
      <c r="FY15" s="360">
        <v>0</v>
      </c>
      <c r="FZ15" s="360">
        <v>0</v>
      </c>
      <c r="GA15" s="360">
        <v>0</v>
      </c>
      <c r="GB15" s="360">
        <v>0</v>
      </c>
      <c r="GC15" s="362">
        <v>0</v>
      </c>
      <c r="GD15" s="435">
        <v>0</v>
      </c>
      <c r="GE15" s="360">
        <v>0</v>
      </c>
      <c r="GF15" s="360">
        <v>0</v>
      </c>
      <c r="GG15" s="360">
        <v>0</v>
      </c>
      <c r="GH15" s="360">
        <v>0</v>
      </c>
      <c r="GI15" s="360">
        <v>0</v>
      </c>
      <c r="GJ15" s="436">
        <v>0</v>
      </c>
      <c r="GK15" s="437"/>
      <c r="GL15" s="438"/>
      <c r="GM15" s="438"/>
      <c r="GN15" s="438"/>
      <c r="GO15" s="438"/>
      <c r="GP15" s="438"/>
      <c r="GQ15" s="439"/>
      <c r="GR15" s="440"/>
      <c r="GS15" s="438"/>
      <c r="GT15" s="438"/>
      <c r="GU15" s="438"/>
      <c r="GV15" s="438"/>
      <c r="GW15" s="438"/>
      <c r="GX15" s="439"/>
      <c r="GY15" s="359">
        <v>0</v>
      </c>
      <c r="GZ15" s="360">
        <v>0</v>
      </c>
      <c r="HA15" s="360">
        <v>0</v>
      </c>
      <c r="HB15" s="360">
        <v>0</v>
      </c>
      <c r="HC15" s="360">
        <v>0</v>
      </c>
      <c r="HD15" s="360">
        <v>0</v>
      </c>
      <c r="HE15" s="362">
        <v>0</v>
      </c>
      <c r="HF15" s="441">
        <v>0</v>
      </c>
      <c r="HG15" s="442">
        <v>0</v>
      </c>
      <c r="HH15" s="442">
        <v>0</v>
      </c>
      <c r="HI15" s="442">
        <v>0</v>
      </c>
      <c r="HJ15" s="442">
        <v>0</v>
      </c>
      <c r="HK15" s="442">
        <v>0</v>
      </c>
      <c r="HL15" s="443">
        <v>0</v>
      </c>
      <c r="HM15" s="359">
        <v>55.752801000000005</v>
      </c>
      <c r="HN15" s="360">
        <v>9.1775000000000002</v>
      </c>
      <c r="HO15" s="360">
        <v>7.2635000000000005</v>
      </c>
      <c r="HP15" s="360">
        <v>0</v>
      </c>
      <c r="HQ15" s="360">
        <v>7.5979999999999999</v>
      </c>
      <c r="HR15" s="360">
        <v>0</v>
      </c>
      <c r="HS15" s="362">
        <v>21.541740000000001</v>
      </c>
      <c r="HT15" s="359">
        <v>233.59094000000002</v>
      </c>
      <c r="HU15" s="360">
        <v>0</v>
      </c>
      <c r="HV15" s="360">
        <v>0</v>
      </c>
      <c r="HW15" s="360">
        <v>0</v>
      </c>
      <c r="HX15" s="360">
        <v>0</v>
      </c>
      <c r="HY15" s="360">
        <v>0</v>
      </c>
      <c r="HZ15" s="362">
        <v>0</v>
      </c>
      <c r="IA15" s="359">
        <v>152.82749999999999</v>
      </c>
      <c r="IB15" s="360">
        <v>0</v>
      </c>
      <c r="IC15" s="360">
        <v>10.649999999999999</v>
      </c>
      <c r="ID15" s="360">
        <v>0</v>
      </c>
      <c r="IE15" s="360">
        <v>37.275000000000006</v>
      </c>
      <c r="IF15" s="360">
        <v>12</v>
      </c>
      <c r="IG15" s="362">
        <v>88.04</v>
      </c>
      <c r="IH15" s="372"/>
      <c r="II15" s="373"/>
      <c r="IJ15" s="373"/>
      <c r="IK15" s="373"/>
      <c r="IL15" s="373"/>
      <c r="IM15" s="373"/>
      <c r="IN15" s="374"/>
      <c r="IO15" s="359">
        <v>63.979106999999999</v>
      </c>
      <c r="IP15" s="360">
        <v>5.4340000000000002</v>
      </c>
      <c r="IQ15" s="360">
        <v>5.6128959999999992</v>
      </c>
      <c r="IR15" s="360">
        <v>0</v>
      </c>
      <c r="IS15" s="360">
        <v>6.6959999999999997</v>
      </c>
      <c r="IT15" s="360">
        <v>0</v>
      </c>
      <c r="IU15" s="436">
        <v>11.100000000000001</v>
      </c>
      <c r="IV15" s="359">
        <v>51.359000000000002</v>
      </c>
      <c r="IW15" s="360">
        <v>138.36401282</v>
      </c>
      <c r="IX15" s="360">
        <v>80.962000000000003</v>
      </c>
      <c r="IY15" s="360">
        <v>14.07208</v>
      </c>
      <c r="IZ15" s="360">
        <v>14.478999999999999</v>
      </c>
      <c r="JA15" s="360">
        <v>0</v>
      </c>
      <c r="JB15" s="362">
        <v>805.33400000000006</v>
      </c>
    </row>
    <row r="16" spans="2:262" s="18" customFormat="1" ht="25" customHeight="1" x14ac:dyDescent="0.35">
      <c r="B16" s="198">
        <v>2021</v>
      </c>
      <c r="C16" s="199" t="s">
        <v>47</v>
      </c>
      <c r="D16" s="312">
        <v>3001.9465395600005</v>
      </c>
      <c r="E16" s="313">
        <v>59.941067110000006</v>
      </c>
      <c r="F16" s="313">
        <v>256.90082705999998</v>
      </c>
      <c r="G16" s="313">
        <v>2487.375</v>
      </c>
      <c r="H16" s="313">
        <v>0</v>
      </c>
      <c r="I16" s="313">
        <v>0</v>
      </c>
      <c r="J16" s="314">
        <v>1942.5732751</v>
      </c>
      <c r="K16" s="315">
        <v>883.17655881219991</v>
      </c>
      <c r="L16" s="316">
        <v>60.129920820300008</v>
      </c>
      <c r="M16" s="316">
        <v>423.34818706289997</v>
      </c>
      <c r="N16" s="316">
        <v>0</v>
      </c>
      <c r="O16" s="316">
        <v>0</v>
      </c>
      <c r="P16" s="316">
        <v>0</v>
      </c>
      <c r="Q16" s="317">
        <v>5559.5059317262003</v>
      </c>
      <c r="R16" s="372"/>
      <c r="S16" s="373"/>
      <c r="T16" s="373"/>
      <c r="U16" s="373"/>
      <c r="V16" s="373"/>
      <c r="W16" s="373"/>
      <c r="X16" s="374"/>
      <c r="Y16" s="359">
        <v>0</v>
      </c>
      <c r="Z16" s="360">
        <v>0</v>
      </c>
      <c r="AA16" s="360">
        <v>0</v>
      </c>
      <c r="AB16" s="360">
        <v>0</v>
      </c>
      <c r="AC16" s="360">
        <v>0</v>
      </c>
      <c r="AD16" s="360">
        <v>0</v>
      </c>
      <c r="AE16" s="362">
        <v>0</v>
      </c>
      <c r="AF16" s="312">
        <v>279.91980000000001</v>
      </c>
      <c r="AG16" s="313">
        <v>390.88650000000001</v>
      </c>
      <c r="AH16" s="313">
        <v>71.924300000000002</v>
      </c>
      <c r="AI16" s="313">
        <v>0</v>
      </c>
      <c r="AJ16" s="313">
        <v>9.7827999999999999</v>
      </c>
      <c r="AK16" s="313">
        <v>0</v>
      </c>
      <c r="AL16" s="321">
        <v>151.13430700000001</v>
      </c>
      <c r="AM16" s="432">
        <v>0</v>
      </c>
      <c r="AN16" s="433">
        <v>0</v>
      </c>
      <c r="AO16" s="433">
        <v>0</v>
      </c>
      <c r="AP16" s="433">
        <v>0</v>
      </c>
      <c r="AQ16" s="433">
        <v>0</v>
      </c>
      <c r="AR16" s="433">
        <v>0</v>
      </c>
      <c r="AS16" s="434">
        <v>0</v>
      </c>
      <c r="AT16" s="312">
        <v>331.98803105129565</v>
      </c>
      <c r="AU16" s="313">
        <v>52.385670352800012</v>
      </c>
      <c r="AV16" s="313">
        <v>39.165356680599999</v>
      </c>
      <c r="AW16" s="313">
        <v>13.716033531500003</v>
      </c>
      <c r="AX16" s="313">
        <v>32.030765569000003</v>
      </c>
      <c r="AY16" s="313">
        <v>6.8600434367000025</v>
      </c>
      <c r="AZ16" s="314">
        <v>875.25466834130009</v>
      </c>
      <c r="BA16" s="312">
        <v>0</v>
      </c>
      <c r="BB16" s="313">
        <v>0</v>
      </c>
      <c r="BC16" s="313">
        <v>0</v>
      </c>
      <c r="BD16" s="313">
        <v>0</v>
      </c>
      <c r="BE16" s="313">
        <v>0</v>
      </c>
      <c r="BF16" s="313">
        <v>0</v>
      </c>
      <c r="BG16" s="314">
        <v>0</v>
      </c>
      <c r="BH16" s="312">
        <v>941.23983456540009</v>
      </c>
      <c r="BI16" s="313">
        <v>290.31103249360001</v>
      </c>
      <c r="BJ16" s="313">
        <v>13.076908125399999</v>
      </c>
      <c r="BK16" s="313">
        <v>13.5563</v>
      </c>
      <c r="BL16" s="313">
        <v>13.1074530454</v>
      </c>
      <c r="BM16" s="313">
        <v>0</v>
      </c>
      <c r="BN16" s="314">
        <v>3772.2820073595999</v>
      </c>
      <c r="BO16" s="325">
        <v>58.034837070000002</v>
      </c>
      <c r="BP16" s="326">
        <v>70.604250209999989</v>
      </c>
      <c r="BQ16" s="326">
        <v>52.23028635</v>
      </c>
      <c r="BR16" s="326">
        <v>22.96923318</v>
      </c>
      <c r="BS16" s="326">
        <v>12.31688673</v>
      </c>
      <c r="BT16" s="326">
        <v>0</v>
      </c>
      <c r="BU16" s="327">
        <v>343.06246305000002</v>
      </c>
      <c r="BV16" s="312">
        <v>122.38045614720001</v>
      </c>
      <c r="BW16" s="313">
        <v>195.55211608830001</v>
      </c>
      <c r="BX16" s="313">
        <v>76.89345096720001</v>
      </c>
      <c r="BY16" s="313">
        <v>12.354760499999999</v>
      </c>
      <c r="BZ16" s="313">
        <v>11.3504079986</v>
      </c>
      <c r="CA16" s="313">
        <v>0</v>
      </c>
      <c r="CB16" s="314">
        <v>259.74508812689999</v>
      </c>
      <c r="CC16" s="312">
        <v>126.57199836999999</v>
      </c>
      <c r="CD16" s="313">
        <v>0.59499999999999997</v>
      </c>
      <c r="CE16" s="313">
        <v>33.09412365</v>
      </c>
      <c r="CF16" s="313">
        <v>48.199999999999996</v>
      </c>
      <c r="CG16" s="313">
        <v>22.00796266</v>
      </c>
      <c r="CH16" s="313">
        <v>0</v>
      </c>
      <c r="CI16" s="314">
        <v>164.88412151</v>
      </c>
      <c r="CJ16" s="325">
        <v>76.174058070000001</v>
      </c>
      <c r="CK16" s="326">
        <v>118.81189755</v>
      </c>
      <c r="CL16" s="326">
        <v>101.60279178210001</v>
      </c>
      <c r="CM16" s="326">
        <v>43.402532130000004</v>
      </c>
      <c r="CN16" s="326">
        <v>11.370801870000001</v>
      </c>
      <c r="CO16" s="326">
        <v>0</v>
      </c>
      <c r="CP16" s="327">
        <v>1486.6941098700001</v>
      </c>
      <c r="CQ16" s="312">
        <v>387.28607190719998</v>
      </c>
      <c r="CR16" s="313">
        <v>434.70108988539999</v>
      </c>
      <c r="CS16" s="313">
        <v>4.5560013040000005</v>
      </c>
      <c r="CT16" s="313">
        <v>10.845040000000001</v>
      </c>
      <c r="CU16" s="313">
        <v>0.704954474</v>
      </c>
      <c r="CV16" s="313">
        <v>0</v>
      </c>
      <c r="CW16" s="314">
        <v>4561.7822965207997</v>
      </c>
      <c r="CX16" s="312">
        <v>176.37154225</v>
      </c>
      <c r="CY16" s="313">
        <v>26.825170449999998</v>
      </c>
      <c r="CZ16" s="313">
        <v>25.709323470000001</v>
      </c>
      <c r="DA16" s="313">
        <v>15.99</v>
      </c>
      <c r="DB16" s="313">
        <v>30.541818469999999</v>
      </c>
      <c r="DC16" s="313">
        <v>0</v>
      </c>
      <c r="DD16" s="314">
        <v>190.44</v>
      </c>
      <c r="DE16" s="359">
        <v>186.68092140000002</v>
      </c>
      <c r="DF16" s="360">
        <v>82.284547769999989</v>
      </c>
      <c r="DG16" s="360">
        <v>37.356997970000002</v>
      </c>
      <c r="DH16" s="360">
        <v>21.671720000000001</v>
      </c>
      <c r="DI16" s="360">
        <v>28.709</v>
      </c>
      <c r="DJ16" s="360">
        <v>0</v>
      </c>
      <c r="DK16" s="362">
        <v>36.955571280000001</v>
      </c>
      <c r="DL16" s="312">
        <v>213.30101999999999</v>
      </c>
      <c r="DM16" s="313">
        <v>55.837499999999999</v>
      </c>
      <c r="DN16" s="313">
        <v>52.555965</v>
      </c>
      <c r="DO16" s="313">
        <v>0</v>
      </c>
      <c r="DP16" s="313">
        <v>0.40200000000000002</v>
      </c>
      <c r="DQ16" s="313">
        <v>0</v>
      </c>
      <c r="DR16" s="314">
        <v>1.264791</v>
      </c>
      <c r="DS16" s="312">
        <v>154.07999999999998</v>
      </c>
      <c r="DT16" s="313">
        <v>31.5</v>
      </c>
      <c r="DU16" s="313">
        <v>301.5</v>
      </c>
      <c r="DV16" s="313">
        <v>10.8</v>
      </c>
      <c r="DW16" s="313">
        <v>3.6000000000000005</v>
      </c>
      <c r="DX16" s="313">
        <v>0</v>
      </c>
      <c r="DY16" s="314">
        <v>3.1</v>
      </c>
      <c r="DZ16" s="312">
        <v>118.26</v>
      </c>
      <c r="EA16" s="313">
        <v>108.22999999999999</v>
      </c>
      <c r="EB16" s="313">
        <v>43.95</v>
      </c>
      <c r="EC16" s="313">
        <v>0</v>
      </c>
      <c r="ED16" s="313">
        <v>27.96</v>
      </c>
      <c r="EE16" s="313">
        <v>0</v>
      </c>
      <c r="EF16" s="314">
        <v>0</v>
      </c>
      <c r="EG16" s="312">
        <v>98.699999999999989</v>
      </c>
      <c r="EH16" s="313">
        <v>58</v>
      </c>
      <c r="EI16" s="313">
        <v>45</v>
      </c>
      <c r="EJ16" s="313">
        <v>20</v>
      </c>
      <c r="EK16" s="313">
        <v>32</v>
      </c>
      <c r="EL16" s="313">
        <v>0</v>
      </c>
      <c r="EM16" s="314">
        <v>61</v>
      </c>
      <c r="EN16" s="312">
        <v>327.88180899999992</v>
      </c>
      <c r="EO16" s="313">
        <v>20.158847999999999</v>
      </c>
      <c r="EP16" s="313">
        <v>31.585731850000002</v>
      </c>
      <c r="EQ16" s="313">
        <v>16.649999999999999</v>
      </c>
      <c r="ER16" s="313">
        <v>61.860020370000001</v>
      </c>
      <c r="ES16" s="313">
        <v>0</v>
      </c>
      <c r="ET16" s="314">
        <v>372.21070182</v>
      </c>
      <c r="EU16" s="312">
        <v>130.79577</v>
      </c>
      <c r="EV16" s="313">
        <v>13.146945000000001</v>
      </c>
      <c r="EW16" s="313">
        <v>32.623150000000003</v>
      </c>
      <c r="EX16" s="313">
        <v>12.712595</v>
      </c>
      <c r="EY16" s="313">
        <v>13.298109999999999</v>
      </c>
      <c r="EZ16" s="313">
        <v>0</v>
      </c>
      <c r="FA16" s="314">
        <v>269.75168500000001</v>
      </c>
      <c r="FB16" s="312">
        <v>130.79577</v>
      </c>
      <c r="FC16" s="313">
        <v>13.146945000000001</v>
      </c>
      <c r="FD16" s="313">
        <v>32.623150000000003</v>
      </c>
      <c r="FE16" s="313">
        <v>12.712595</v>
      </c>
      <c r="FF16" s="313">
        <v>13.298109999999999</v>
      </c>
      <c r="FG16" s="313">
        <v>0</v>
      </c>
      <c r="FH16" s="314">
        <v>269.75168500000001</v>
      </c>
      <c r="FI16" s="312">
        <v>130.79577</v>
      </c>
      <c r="FJ16" s="313">
        <v>13.146945000000001</v>
      </c>
      <c r="FK16" s="313">
        <v>32.623150000000003</v>
      </c>
      <c r="FL16" s="313">
        <v>12.712595</v>
      </c>
      <c r="FM16" s="313">
        <v>13.298109999999999</v>
      </c>
      <c r="FN16" s="313">
        <v>0</v>
      </c>
      <c r="FO16" s="314">
        <v>269.75168500000001</v>
      </c>
      <c r="FP16" s="312">
        <v>130.79577</v>
      </c>
      <c r="FQ16" s="313">
        <v>13.146945000000001</v>
      </c>
      <c r="FR16" s="313">
        <v>32.623150000000003</v>
      </c>
      <c r="FS16" s="313">
        <v>12.712595</v>
      </c>
      <c r="FT16" s="313">
        <v>13.298109999999999</v>
      </c>
      <c r="FU16" s="313">
        <v>0</v>
      </c>
      <c r="FV16" s="314">
        <v>269.75168500000001</v>
      </c>
      <c r="FW16" s="312">
        <v>130.79577</v>
      </c>
      <c r="FX16" s="313">
        <v>13.146945000000001</v>
      </c>
      <c r="FY16" s="313">
        <v>32.623150000000003</v>
      </c>
      <c r="FZ16" s="313">
        <v>12.712595</v>
      </c>
      <c r="GA16" s="313">
        <v>13.298109999999999</v>
      </c>
      <c r="GB16" s="313">
        <v>0</v>
      </c>
      <c r="GC16" s="314">
        <v>269.75168500000001</v>
      </c>
      <c r="GD16" s="328">
        <v>130.79577</v>
      </c>
      <c r="GE16" s="313">
        <v>13.146945000000001</v>
      </c>
      <c r="GF16" s="313">
        <v>32.623150000000003</v>
      </c>
      <c r="GG16" s="313">
        <v>12.712595</v>
      </c>
      <c r="GH16" s="313">
        <v>13.298109999999999</v>
      </c>
      <c r="GI16" s="313">
        <v>0</v>
      </c>
      <c r="GJ16" s="321">
        <v>269.75168500000001</v>
      </c>
      <c r="GK16" s="372"/>
      <c r="GL16" s="373"/>
      <c r="GM16" s="373"/>
      <c r="GN16" s="373"/>
      <c r="GO16" s="373"/>
      <c r="GP16" s="373"/>
      <c r="GQ16" s="374"/>
      <c r="GR16" s="424"/>
      <c r="GS16" s="373"/>
      <c r="GT16" s="373"/>
      <c r="GU16" s="373"/>
      <c r="GV16" s="373"/>
      <c r="GW16" s="373"/>
      <c r="GX16" s="374"/>
      <c r="GY16" s="312">
        <v>831.61282640000002</v>
      </c>
      <c r="GZ16" s="313">
        <v>11.04671864</v>
      </c>
      <c r="HA16" s="313">
        <v>793.40179195000007</v>
      </c>
      <c r="HB16" s="313">
        <v>0</v>
      </c>
      <c r="HC16" s="313">
        <v>0</v>
      </c>
      <c r="HD16" s="313">
        <v>0</v>
      </c>
      <c r="HE16" s="314">
        <v>283.67797146000004</v>
      </c>
      <c r="HF16" s="322">
        <v>0</v>
      </c>
      <c r="HG16" s="323">
        <v>0</v>
      </c>
      <c r="HH16" s="323">
        <v>0</v>
      </c>
      <c r="HI16" s="323">
        <v>0</v>
      </c>
      <c r="HJ16" s="323">
        <v>0</v>
      </c>
      <c r="HK16" s="323">
        <v>0</v>
      </c>
      <c r="HL16" s="324">
        <v>0</v>
      </c>
      <c r="HM16" s="312">
        <v>0</v>
      </c>
      <c r="HN16" s="313">
        <v>0</v>
      </c>
      <c r="HO16" s="313">
        <v>0</v>
      </c>
      <c r="HP16" s="313">
        <v>0</v>
      </c>
      <c r="HQ16" s="313">
        <v>0</v>
      </c>
      <c r="HR16" s="313">
        <v>0</v>
      </c>
      <c r="HS16" s="314">
        <v>0</v>
      </c>
      <c r="HT16" s="312">
        <v>235.65300000000002</v>
      </c>
      <c r="HU16" s="313">
        <v>0</v>
      </c>
      <c r="HV16" s="313">
        <v>0</v>
      </c>
      <c r="HW16" s="313">
        <v>0</v>
      </c>
      <c r="HX16" s="313">
        <v>0</v>
      </c>
      <c r="HY16" s="313">
        <v>0</v>
      </c>
      <c r="HZ16" s="314">
        <v>0</v>
      </c>
      <c r="IA16" s="312">
        <v>152.82749999999999</v>
      </c>
      <c r="IB16" s="313">
        <v>0</v>
      </c>
      <c r="IC16" s="313">
        <v>10.649999999999999</v>
      </c>
      <c r="ID16" s="313">
        <v>0</v>
      </c>
      <c r="IE16" s="313">
        <v>37.275000000000006</v>
      </c>
      <c r="IF16" s="313">
        <v>12</v>
      </c>
      <c r="IG16" s="314">
        <v>88.04</v>
      </c>
      <c r="IH16" s="372"/>
      <c r="II16" s="373"/>
      <c r="IJ16" s="373"/>
      <c r="IK16" s="373"/>
      <c r="IL16" s="373"/>
      <c r="IM16" s="373"/>
      <c r="IN16" s="374"/>
      <c r="IO16" s="312">
        <v>63.979106999999999</v>
      </c>
      <c r="IP16" s="313">
        <v>6.6859000000000002</v>
      </c>
      <c r="IQ16" s="313">
        <v>4.7433329999999998</v>
      </c>
      <c r="IR16" s="313">
        <v>0</v>
      </c>
      <c r="IS16" s="313">
        <v>5.1280000000000001</v>
      </c>
      <c r="IT16" s="313">
        <v>0</v>
      </c>
      <c r="IU16" s="321">
        <v>11.100000000000001</v>
      </c>
      <c r="IV16" s="312">
        <v>57.798990209999999</v>
      </c>
      <c r="IW16" s="313">
        <v>188.59032869999999</v>
      </c>
      <c r="IX16" s="313">
        <v>191.86402490032867</v>
      </c>
      <c r="IY16" s="313">
        <v>11.073119999999999</v>
      </c>
      <c r="IZ16" s="313">
        <v>20.246542000000002</v>
      </c>
      <c r="JA16" s="313">
        <v>0</v>
      </c>
      <c r="JB16" s="314">
        <v>754.09536662967139</v>
      </c>
    </row>
    <row r="17" spans="2:262" s="18" customFormat="1" ht="25" customHeight="1" thickBot="1" x14ac:dyDescent="0.4">
      <c r="B17" s="266">
        <v>2021</v>
      </c>
      <c r="C17" s="267" t="s">
        <v>48</v>
      </c>
      <c r="D17" s="390">
        <v>3387.4086169199995</v>
      </c>
      <c r="E17" s="391">
        <v>97.795969280000008</v>
      </c>
      <c r="F17" s="391">
        <v>256.33805003999998</v>
      </c>
      <c r="G17" s="391">
        <v>829.125</v>
      </c>
      <c r="H17" s="391">
        <v>0</v>
      </c>
      <c r="I17" s="391">
        <v>0</v>
      </c>
      <c r="J17" s="392">
        <v>2216.8297477900001</v>
      </c>
      <c r="K17" s="393">
        <v>1051.5318023738</v>
      </c>
      <c r="L17" s="394">
        <v>427.89841291120007</v>
      </c>
      <c r="M17" s="394">
        <v>232.63135203660002</v>
      </c>
      <c r="N17" s="394">
        <v>0</v>
      </c>
      <c r="O17" s="394">
        <v>0</v>
      </c>
      <c r="P17" s="394">
        <v>0</v>
      </c>
      <c r="Q17" s="395">
        <v>5593.2980467672005</v>
      </c>
      <c r="R17" s="354"/>
      <c r="S17" s="355"/>
      <c r="T17" s="355"/>
      <c r="U17" s="355"/>
      <c r="V17" s="355"/>
      <c r="W17" s="355"/>
      <c r="X17" s="356"/>
      <c r="Y17" s="390">
        <v>63.352248069100014</v>
      </c>
      <c r="Z17" s="391">
        <v>1783.9426156010002</v>
      </c>
      <c r="AA17" s="391">
        <v>832.90676508339993</v>
      </c>
      <c r="AB17" s="391">
        <v>0</v>
      </c>
      <c r="AC17" s="391">
        <v>20.7592682348</v>
      </c>
      <c r="AD17" s="391">
        <v>7.7861119424000007</v>
      </c>
      <c r="AE17" s="392">
        <v>1182.9590440612001</v>
      </c>
      <c r="AF17" s="390">
        <v>281.32210000000003</v>
      </c>
      <c r="AG17" s="391">
        <v>542.50880000000006</v>
      </c>
      <c r="AH17" s="391">
        <v>79.209599999999995</v>
      </c>
      <c r="AI17" s="391">
        <v>0</v>
      </c>
      <c r="AJ17" s="391">
        <v>10.6523</v>
      </c>
      <c r="AK17" s="391">
        <v>0</v>
      </c>
      <c r="AL17" s="399">
        <v>204.58236099999999</v>
      </c>
      <c r="AM17" s="444">
        <v>0</v>
      </c>
      <c r="AN17" s="445">
        <v>0</v>
      </c>
      <c r="AO17" s="445">
        <v>0</v>
      </c>
      <c r="AP17" s="445">
        <v>0</v>
      </c>
      <c r="AQ17" s="445">
        <v>0</v>
      </c>
      <c r="AR17" s="445">
        <v>0</v>
      </c>
      <c r="AS17" s="446">
        <v>0</v>
      </c>
      <c r="AT17" s="390">
        <v>366.76985459580004</v>
      </c>
      <c r="AU17" s="391">
        <v>181.78014110640004</v>
      </c>
      <c r="AV17" s="391">
        <v>34.959786764</v>
      </c>
      <c r="AW17" s="391">
        <v>13.822620214399997</v>
      </c>
      <c r="AX17" s="391">
        <v>33.933808569</v>
      </c>
      <c r="AY17" s="391">
        <v>0</v>
      </c>
      <c r="AZ17" s="392">
        <v>1074.2349656376</v>
      </c>
      <c r="BA17" s="390">
        <v>0</v>
      </c>
      <c r="BB17" s="391">
        <v>0</v>
      </c>
      <c r="BC17" s="391">
        <v>0</v>
      </c>
      <c r="BD17" s="391">
        <v>0</v>
      </c>
      <c r="BE17" s="391">
        <v>0</v>
      </c>
      <c r="BF17" s="391">
        <v>0</v>
      </c>
      <c r="BG17" s="392">
        <v>0</v>
      </c>
      <c r="BH17" s="390">
        <v>931.53848814959986</v>
      </c>
      <c r="BI17" s="391">
        <v>979.5996982872</v>
      </c>
      <c r="BJ17" s="391">
        <v>126.77970624240001</v>
      </c>
      <c r="BK17" s="391">
        <v>13.773</v>
      </c>
      <c r="BL17" s="391">
        <v>21.540917032199999</v>
      </c>
      <c r="BM17" s="391">
        <v>0</v>
      </c>
      <c r="BN17" s="392">
        <v>2838.5892521076003</v>
      </c>
      <c r="BO17" s="403">
        <v>63.327366120000001</v>
      </c>
      <c r="BP17" s="404">
        <v>126.18208527</v>
      </c>
      <c r="BQ17" s="404">
        <v>45.773477489999998</v>
      </c>
      <c r="BR17" s="404">
        <v>22.668734910000001</v>
      </c>
      <c r="BS17" s="404">
        <v>7.3681632299999995</v>
      </c>
      <c r="BT17" s="404">
        <v>0</v>
      </c>
      <c r="BU17" s="405">
        <v>345.66981191999997</v>
      </c>
      <c r="BV17" s="390">
        <v>113.99801669940001</v>
      </c>
      <c r="BW17" s="391">
        <v>86.270363507799999</v>
      </c>
      <c r="BX17" s="391">
        <v>52.029122805200004</v>
      </c>
      <c r="BY17" s="391">
        <v>0</v>
      </c>
      <c r="BZ17" s="391">
        <v>37.431255875000005</v>
      </c>
      <c r="CA17" s="391">
        <v>0</v>
      </c>
      <c r="CB17" s="392">
        <v>38.124767091199999</v>
      </c>
      <c r="CC17" s="390">
        <v>122.70992891000002</v>
      </c>
      <c r="CD17" s="391">
        <v>3.1859999999999999</v>
      </c>
      <c r="CE17" s="391">
        <v>18.747579529999999</v>
      </c>
      <c r="CF17" s="391">
        <v>43.106249999999996</v>
      </c>
      <c r="CG17" s="391">
        <v>11.271599999999999</v>
      </c>
      <c r="CH17" s="391">
        <v>0</v>
      </c>
      <c r="CI17" s="392">
        <v>151.94992049000001</v>
      </c>
      <c r="CJ17" s="403">
        <v>67.848655739999998</v>
      </c>
      <c r="CK17" s="404">
        <v>230.65071130362162</v>
      </c>
      <c r="CL17" s="404">
        <v>145.70170898429998</v>
      </c>
      <c r="CM17" s="404">
        <v>45.143281530000003</v>
      </c>
      <c r="CN17" s="404">
        <v>7.9507280999999992</v>
      </c>
      <c r="CO17" s="404">
        <v>0</v>
      </c>
      <c r="CP17" s="405">
        <v>1526.3196296463</v>
      </c>
      <c r="CQ17" s="390">
        <v>403.74967124842647</v>
      </c>
      <c r="CR17" s="391">
        <v>1607.2977236308457</v>
      </c>
      <c r="CS17" s="391">
        <v>3.8332292866645155</v>
      </c>
      <c r="CT17" s="391">
        <v>11.018405587557602</v>
      </c>
      <c r="CU17" s="391">
        <v>2.6263837987096768</v>
      </c>
      <c r="CV17" s="391">
        <v>0</v>
      </c>
      <c r="CW17" s="392">
        <v>3841.0243864734539</v>
      </c>
      <c r="CX17" s="390">
        <v>184.44773699999999</v>
      </c>
      <c r="CY17" s="391">
        <v>98.138193330000007</v>
      </c>
      <c r="CZ17" s="391">
        <v>33.185076600000002</v>
      </c>
      <c r="DA17" s="391">
        <v>10.95</v>
      </c>
      <c r="DB17" s="391">
        <v>43.373902279999996</v>
      </c>
      <c r="DC17" s="391">
        <v>0</v>
      </c>
      <c r="DD17" s="392">
        <v>176.30019892000001</v>
      </c>
      <c r="DE17" s="426">
        <v>232.64083949000002</v>
      </c>
      <c r="DF17" s="427">
        <v>124.63091017000001</v>
      </c>
      <c r="DG17" s="427">
        <v>43.949250520000007</v>
      </c>
      <c r="DH17" s="427">
        <v>11.40522</v>
      </c>
      <c r="DI17" s="427">
        <v>28.314452249999999</v>
      </c>
      <c r="DJ17" s="427">
        <v>0</v>
      </c>
      <c r="DK17" s="428">
        <v>27.214460649999999</v>
      </c>
      <c r="DL17" s="390">
        <v>213.30101999999999</v>
      </c>
      <c r="DM17" s="391">
        <v>55.837499999999999</v>
      </c>
      <c r="DN17" s="391">
        <v>52.555965</v>
      </c>
      <c r="DO17" s="391">
        <v>0</v>
      </c>
      <c r="DP17" s="391">
        <v>0.40200000000000002</v>
      </c>
      <c r="DQ17" s="391">
        <v>0</v>
      </c>
      <c r="DR17" s="392">
        <v>1.264791</v>
      </c>
      <c r="DS17" s="390">
        <v>154.07999999999998</v>
      </c>
      <c r="DT17" s="391">
        <v>31.5</v>
      </c>
      <c r="DU17" s="391">
        <v>301.5</v>
      </c>
      <c r="DV17" s="391">
        <v>10.8</v>
      </c>
      <c r="DW17" s="391">
        <v>3.5</v>
      </c>
      <c r="DX17" s="391">
        <v>0</v>
      </c>
      <c r="DY17" s="392">
        <v>3</v>
      </c>
      <c r="DZ17" s="390">
        <v>112.85350758</v>
      </c>
      <c r="EA17" s="391">
        <v>73.665214836000004</v>
      </c>
      <c r="EB17" s="391">
        <v>41.949586656000008</v>
      </c>
      <c r="EC17" s="391">
        <v>0</v>
      </c>
      <c r="ED17" s="391">
        <v>26.674465427999998</v>
      </c>
      <c r="EE17" s="391">
        <v>0</v>
      </c>
      <c r="EF17" s="392">
        <v>0</v>
      </c>
      <c r="EG17" s="390">
        <v>98.699999999999989</v>
      </c>
      <c r="EH17" s="391">
        <v>60</v>
      </c>
      <c r="EI17" s="391">
        <v>45</v>
      </c>
      <c r="EJ17" s="391">
        <v>18</v>
      </c>
      <c r="EK17" s="391">
        <v>30</v>
      </c>
      <c r="EL17" s="391">
        <v>0</v>
      </c>
      <c r="EM17" s="392">
        <v>60</v>
      </c>
      <c r="EN17" s="390">
        <v>327.88180899999992</v>
      </c>
      <c r="EO17" s="391">
        <v>20.158847999999999</v>
      </c>
      <c r="EP17" s="391">
        <v>31.585731850000002</v>
      </c>
      <c r="EQ17" s="391">
        <v>16.649999999999999</v>
      </c>
      <c r="ER17" s="391">
        <v>61.860020370000001</v>
      </c>
      <c r="ES17" s="391">
        <v>0</v>
      </c>
      <c r="ET17" s="392">
        <v>372.21070182</v>
      </c>
      <c r="EU17" s="390">
        <v>77.673881991458316</v>
      </c>
      <c r="EV17" s="391">
        <v>0</v>
      </c>
      <c r="EW17" s="391">
        <v>14.374174</v>
      </c>
      <c r="EX17" s="391">
        <v>10.95</v>
      </c>
      <c r="EY17" s="391">
        <v>1.7010095000000001</v>
      </c>
      <c r="EZ17" s="391">
        <v>0</v>
      </c>
      <c r="FA17" s="392">
        <v>323.75109450000002</v>
      </c>
      <c r="FB17" s="390">
        <v>77.673881991458316</v>
      </c>
      <c r="FC17" s="391">
        <v>0</v>
      </c>
      <c r="FD17" s="391">
        <v>14.374174</v>
      </c>
      <c r="FE17" s="391">
        <v>10.95</v>
      </c>
      <c r="FF17" s="391">
        <v>1.7010095000000001</v>
      </c>
      <c r="FG17" s="391">
        <v>0</v>
      </c>
      <c r="FH17" s="392">
        <v>323.75109450000002</v>
      </c>
      <c r="FI17" s="390">
        <v>77.673881991458316</v>
      </c>
      <c r="FJ17" s="391">
        <v>0</v>
      </c>
      <c r="FK17" s="391">
        <v>14.374174</v>
      </c>
      <c r="FL17" s="391">
        <v>10.95</v>
      </c>
      <c r="FM17" s="391">
        <v>1.7010095000000001</v>
      </c>
      <c r="FN17" s="391">
        <v>0</v>
      </c>
      <c r="FO17" s="392">
        <v>323.75109450000002</v>
      </c>
      <c r="FP17" s="390">
        <v>77.673881991458316</v>
      </c>
      <c r="FQ17" s="391">
        <v>0</v>
      </c>
      <c r="FR17" s="391">
        <v>14.374174</v>
      </c>
      <c r="FS17" s="391">
        <v>10.95</v>
      </c>
      <c r="FT17" s="391">
        <v>1.7010095000000001</v>
      </c>
      <c r="FU17" s="391">
        <v>0</v>
      </c>
      <c r="FV17" s="392">
        <v>323.75109450000002</v>
      </c>
      <c r="FW17" s="390">
        <v>77.673881991458316</v>
      </c>
      <c r="FX17" s="391">
        <v>0</v>
      </c>
      <c r="FY17" s="391">
        <v>14.374174</v>
      </c>
      <c r="FZ17" s="391">
        <v>10.95</v>
      </c>
      <c r="GA17" s="391">
        <v>1.7010095000000001</v>
      </c>
      <c r="GB17" s="391">
        <v>0</v>
      </c>
      <c r="GC17" s="392">
        <v>323.75109450000002</v>
      </c>
      <c r="GD17" s="406">
        <v>77.673881991458316</v>
      </c>
      <c r="GE17" s="391">
        <v>0</v>
      </c>
      <c r="GF17" s="391">
        <v>14.374174</v>
      </c>
      <c r="GG17" s="391">
        <v>10.95</v>
      </c>
      <c r="GH17" s="391">
        <v>1.7010095000000001</v>
      </c>
      <c r="GI17" s="391">
        <v>0</v>
      </c>
      <c r="GJ17" s="399">
        <v>323.75109450000002</v>
      </c>
      <c r="GK17" s="408"/>
      <c r="GL17" s="409"/>
      <c r="GM17" s="409"/>
      <c r="GN17" s="409"/>
      <c r="GO17" s="409"/>
      <c r="GP17" s="409"/>
      <c r="GQ17" s="410"/>
      <c r="GR17" s="411"/>
      <c r="GS17" s="355"/>
      <c r="GT17" s="355"/>
      <c r="GU17" s="355"/>
      <c r="GV17" s="355"/>
      <c r="GW17" s="355"/>
      <c r="GX17" s="356"/>
      <c r="GY17" s="390">
        <v>732.23482659999991</v>
      </c>
      <c r="GZ17" s="391">
        <v>13.429399999999999</v>
      </c>
      <c r="HA17" s="391">
        <v>796.03030797000008</v>
      </c>
      <c r="HB17" s="391">
        <v>0</v>
      </c>
      <c r="HC17" s="391">
        <v>0</v>
      </c>
      <c r="HD17" s="391">
        <v>0</v>
      </c>
      <c r="HE17" s="392">
        <v>297.97629466999996</v>
      </c>
      <c r="HF17" s="400">
        <v>0</v>
      </c>
      <c r="HG17" s="401">
        <v>0</v>
      </c>
      <c r="HH17" s="401">
        <v>0</v>
      </c>
      <c r="HI17" s="401">
        <v>0</v>
      </c>
      <c r="HJ17" s="401">
        <v>0</v>
      </c>
      <c r="HK17" s="401">
        <v>0</v>
      </c>
      <c r="HL17" s="402">
        <v>0</v>
      </c>
      <c r="HM17" s="390">
        <v>55.752801000000005</v>
      </c>
      <c r="HN17" s="391">
        <v>6.7934000000000001</v>
      </c>
      <c r="HO17" s="391">
        <v>6.9190000000000005</v>
      </c>
      <c r="HP17" s="391">
        <v>0</v>
      </c>
      <c r="HQ17" s="391">
        <v>11.483000000000001</v>
      </c>
      <c r="HR17" s="391">
        <v>0</v>
      </c>
      <c r="HS17" s="392">
        <v>21.541740000000001</v>
      </c>
      <c r="HT17" s="390">
        <v>242.41800000000001</v>
      </c>
      <c r="HU17" s="391">
        <v>0</v>
      </c>
      <c r="HV17" s="391">
        <v>0</v>
      </c>
      <c r="HW17" s="391">
        <v>0</v>
      </c>
      <c r="HX17" s="391">
        <v>0</v>
      </c>
      <c r="HY17" s="391">
        <v>0</v>
      </c>
      <c r="HZ17" s="392">
        <v>0</v>
      </c>
      <c r="IA17" s="390">
        <v>157.28100000000001</v>
      </c>
      <c r="IB17" s="391">
        <v>0</v>
      </c>
      <c r="IC17" s="391">
        <v>11.02</v>
      </c>
      <c r="ID17" s="391">
        <v>0</v>
      </c>
      <c r="IE17" s="391">
        <v>38.01</v>
      </c>
      <c r="IF17" s="391">
        <v>12</v>
      </c>
      <c r="IG17" s="392">
        <v>89.775999999999996</v>
      </c>
      <c r="IH17" s="354"/>
      <c r="II17" s="355"/>
      <c r="IJ17" s="355"/>
      <c r="IK17" s="355"/>
      <c r="IL17" s="355"/>
      <c r="IM17" s="355"/>
      <c r="IN17" s="356"/>
      <c r="IO17" s="390">
        <v>63.979106999999999</v>
      </c>
      <c r="IP17" s="391">
        <v>11.082898999999999</v>
      </c>
      <c r="IQ17" s="391">
        <v>6.9456109999999995</v>
      </c>
      <c r="IR17" s="391">
        <v>0</v>
      </c>
      <c r="IS17" s="391">
        <v>6.0701999999999998</v>
      </c>
      <c r="IT17" s="391">
        <v>0</v>
      </c>
      <c r="IU17" s="399">
        <v>11.100000000000001</v>
      </c>
      <c r="IV17" s="390">
        <v>66.149431230000005</v>
      </c>
      <c r="IW17" s="391">
        <v>496</v>
      </c>
      <c r="IX17" s="391">
        <v>166.2</v>
      </c>
      <c r="IY17" s="391">
        <v>11.100000000000001</v>
      </c>
      <c r="IZ17" s="391">
        <v>21.6</v>
      </c>
      <c r="JA17" s="391">
        <v>0</v>
      </c>
      <c r="JB17" s="392">
        <v>370</v>
      </c>
    </row>
    <row r="18" spans="2:262" s="18" customFormat="1" ht="25" customHeight="1" thickTop="1" x14ac:dyDescent="0.35">
      <c r="B18" s="228">
        <v>2020</v>
      </c>
      <c r="C18" s="229" t="s">
        <v>49</v>
      </c>
      <c r="D18" s="365">
        <v>4282.7694933699995</v>
      </c>
      <c r="E18" s="363">
        <v>89.81550301</v>
      </c>
      <c r="F18" s="363">
        <v>308.80773384000003</v>
      </c>
      <c r="G18" s="363">
        <v>826.49924999999996</v>
      </c>
      <c r="H18" s="363">
        <v>0</v>
      </c>
      <c r="I18" s="363">
        <v>0</v>
      </c>
      <c r="J18" s="366">
        <v>2372.9813732399998</v>
      </c>
      <c r="K18" s="375">
        <v>1247.7164369000002</v>
      </c>
      <c r="L18" s="376">
        <v>222.87626107999995</v>
      </c>
      <c r="M18" s="376">
        <v>361.22245498000007</v>
      </c>
      <c r="N18" s="376">
        <v>0</v>
      </c>
      <c r="O18" s="376">
        <v>0</v>
      </c>
      <c r="P18" s="376">
        <v>0</v>
      </c>
      <c r="Q18" s="377">
        <v>5183.5335132</v>
      </c>
      <c r="R18" s="367"/>
      <c r="S18" s="368"/>
      <c r="T18" s="368"/>
      <c r="U18" s="368"/>
      <c r="V18" s="368"/>
      <c r="W18" s="368"/>
      <c r="X18" s="369"/>
      <c r="Y18" s="365">
        <v>268.22623779960003</v>
      </c>
      <c r="Z18" s="363">
        <v>1803.5942240589002</v>
      </c>
      <c r="AA18" s="363">
        <v>371.65453145180004</v>
      </c>
      <c r="AB18" s="363">
        <v>0</v>
      </c>
      <c r="AC18" s="363">
        <v>13.512634736100001</v>
      </c>
      <c r="AD18" s="363">
        <v>0</v>
      </c>
      <c r="AE18" s="366">
        <v>1408.0078278552</v>
      </c>
      <c r="AF18" s="365">
        <v>326.93939999999998</v>
      </c>
      <c r="AG18" s="363">
        <v>332.27480000000003</v>
      </c>
      <c r="AH18" s="363">
        <v>68.886599999999987</v>
      </c>
      <c r="AI18" s="363">
        <v>0</v>
      </c>
      <c r="AJ18" s="363">
        <v>5.6943000000000001</v>
      </c>
      <c r="AK18" s="363">
        <v>0</v>
      </c>
      <c r="AL18" s="383">
        <v>137.994238</v>
      </c>
      <c r="AM18" s="429">
        <v>0</v>
      </c>
      <c r="AN18" s="430">
        <v>0</v>
      </c>
      <c r="AO18" s="430">
        <v>0</v>
      </c>
      <c r="AP18" s="430">
        <v>0</v>
      </c>
      <c r="AQ18" s="430">
        <v>0</v>
      </c>
      <c r="AR18" s="430">
        <v>0</v>
      </c>
      <c r="AS18" s="431">
        <v>0</v>
      </c>
      <c r="AT18" s="365">
        <v>319.38026094239967</v>
      </c>
      <c r="AU18" s="363">
        <v>39.911594870800002</v>
      </c>
      <c r="AV18" s="363">
        <v>33.652494879799974</v>
      </c>
      <c r="AW18" s="363">
        <v>14.105222227899986</v>
      </c>
      <c r="AX18" s="363">
        <v>17.155274974899974</v>
      </c>
      <c r="AY18" s="363">
        <v>0</v>
      </c>
      <c r="AZ18" s="366">
        <v>741.93700379909922</v>
      </c>
      <c r="BA18" s="365">
        <v>0</v>
      </c>
      <c r="BB18" s="363">
        <v>0</v>
      </c>
      <c r="BC18" s="363">
        <v>0</v>
      </c>
      <c r="BD18" s="363">
        <v>0</v>
      </c>
      <c r="BE18" s="363">
        <v>0</v>
      </c>
      <c r="BF18" s="363">
        <v>0</v>
      </c>
      <c r="BG18" s="366">
        <v>0</v>
      </c>
      <c r="BH18" s="365">
        <v>1001.6399101303001</v>
      </c>
      <c r="BI18" s="363">
        <v>337.70737683960004</v>
      </c>
      <c r="BJ18" s="363">
        <v>0</v>
      </c>
      <c r="BK18" s="363">
        <v>13.8876875</v>
      </c>
      <c r="BL18" s="363">
        <v>4.4836873107999997</v>
      </c>
      <c r="BM18" s="363">
        <v>0</v>
      </c>
      <c r="BN18" s="366">
        <v>2956.8032856471004</v>
      </c>
      <c r="BO18" s="387">
        <v>62.595561439800001</v>
      </c>
      <c r="BP18" s="364">
        <v>94.37150132970001</v>
      </c>
      <c r="BQ18" s="364">
        <v>44.721679659599999</v>
      </c>
      <c r="BR18" s="364">
        <v>23.594453987700003</v>
      </c>
      <c r="BS18" s="364">
        <v>4.5586454244000008</v>
      </c>
      <c r="BT18" s="364">
        <v>0</v>
      </c>
      <c r="BU18" s="388">
        <v>380.30225332800001</v>
      </c>
      <c r="BV18" s="365">
        <v>129.68019273533332</v>
      </c>
      <c r="BW18" s="363">
        <v>48.274530439333326</v>
      </c>
      <c r="BX18" s="363">
        <v>127.31858189399999</v>
      </c>
      <c r="BY18" s="363">
        <v>0</v>
      </c>
      <c r="BZ18" s="363">
        <v>8.5200944476666667</v>
      </c>
      <c r="CA18" s="363">
        <v>0</v>
      </c>
      <c r="CB18" s="366">
        <v>34.923017584</v>
      </c>
      <c r="CC18" s="365">
        <v>136.77612199999999</v>
      </c>
      <c r="CD18" s="363">
        <v>0.31</v>
      </c>
      <c r="CE18" s="363">
        <v>40.727776944530078</v>
      </c>
      <c r="CF18" s="363">
        <v>43.237500000000004</v>
      </c>
      <c r="CG18" s="363">
        <v>27.75897946426759</v>
      </c>
      <c r="CH18" s="363">
        <v>0</v>
      </c>
      <c r="CI18" s="366">
        <v>145.31108902</v>
      </c>
      <c r="CJ18" s="387">
        <v>68.153669031600003</v>
      </c>
      <c r="CK18" s="364">
        <v>198.55325929770001</v>
      </c>
      <c r="CL18" s="364">
        <v>258.45419306069999</v>
      </c>
      <c r="CM18" s="364">
        <v>45.54272640540001</v>
      </c>
      <c r="CN18" s="364">
        <v>7.5887875355999999</v>
      </c>
      <c r="CO18" s="364">
        <v>0</v>
      </c>
      <c r="CP18" s="388">
        <v>1472.9418016571999</v>
      </c>
      <c r="CQ18" s="365">
        <v>384.44557562339998</v>
      </c>
      <c r="CR18" s="363">
        <v>3361.5158993165005</v>
      </c>
      <c r="CS18" s="363">
        <v>4.6410429595</v>
      </c>
      <c r="CT18" s="363">
        <v>11.110150000000001</v>
      </c>
      <c r="CU18" s="363">
        <v>0</v>
      </c>
      <c r="CV18" s="363">
        <v>0</v>
      </c>
      <c r="CW18" s="366">
        <v>3935.6385576544999</v>
      </c>
      <c r="CX18" s="365">
        <v>236.79203099999998</v>
      </c>
      <c r="CY18" s="363">
        <v>155.07274330999999</v>
      </c>
      <c r="CZ18" s="363">
        <v>19.881551399999999</v>
      </c>
      <c r="DA18" s="363">
        <v>10.95</v>
      </c>
      <c r="DB18" s="363">
        <v>24.535242329999999</v>
      </c>
      <c r="DC18" s="363">
        <v>0</v>
      </c>
      <c r="DD18" s="366">
        <v>222.34402657999999</v>
      </c>
      <c r="DE18" s="447"/>
      <c r="DF18" s="448"/>
      <c r="DG18" s="448"/>
      <c r="DH18" s="448"/>
      <c r="DI18" s="448"/>
      <c r="DJ18" s="448"/>
      <c r="DK18" s="449"/>
      <c r="DL18" s="365">
        <v>213.30101999999999</v>
      </c>
      <c r="DM18" s="363">
        <v>55.837499999999999</v>
      </c>
      <c r="DN18" s="363">
        <v>52.555965</v>
      </c>
      <c r="DO18" s="363">
        <v>0</v>
      </c>
      <c r="DP18" s="363">
        <v>0.40200000000000002</v>
      </c>
      <c r="DQ18" s="363">
        <v>0</v>
      </c>
      <c r="DR18" s="366">
        <v>1.264791</v>
      </c>
      <c r="DS18" s="365">
        <v>154.07999999999998</v>
      </c>
      <c r="DT18" s="363">
        <v>30.299999999999997</v>
      </c>
      <c r="DU18" s="363">
        <v>301.5</v>
      </c>
      <c r="DV18" s="363">
        <v>10.8</v>
      </c>
      <c r="DW18" s="363">
        <v>3.2</v>
      </c>
      <c r="DX18" s="363">
        <v>0</v>
      </c>
      <c r="DY18" s="366">
        <v>3</v>
      </c>
      <c r="DZ18" s="365">
        <v>112.85999999999999</v>
      </c>
      <c r="EA18" s="363">
        <v>76.27</v>
      </c>
      <c r="EB18" s="363">
        <v>41.94</v>
      </c>
      <c r="EC18" s="363">
        <v>0</v>
      </c>
      <c r="ED18" s="363">
        <v>26.67</v>
      </c>
      <c r="EE18" s="363">
        <v>0</v>
      </c>
      <c r="EF18" s="366">
        <v>0</v>
      </c>
      <c r="EG18" s="365">
        <v>98.699999999999989</v>
      </c>
      <c r="EH18" s="363">
        <v>60</v>
      </c>
      <c r="EI18" s="363">
        <v>45</v>
      </c>
      <c r="EJ18" s="363">
        <v>18</v>
      </c>
      <c r="EK18" s="363">
        <v>30</v>
      </c>
      <c r="EL18" s="363">
        <v>0</v>
      </c>
      <c r="EM18" s="366">
        <v>60</v>
      </c>
      <c r="EN18" s="365">
        <v>361.06189849999998</v>
      </c>
      <c r="EO18" s="363">
        <v>12.897</v>
      </c>
      <c r="EP18" s="363">
        <v>62.049866439999995</v>
      </c>
      <c r="EQ18" s="363">
        <v>16.649999999999999</v>
      </c>
      <c r="ER18" s="363">
        <v>72.552295820000012</v>
      </c>
      <c r="ES18" s="363">
        <v>0</v>
      </c>
      <c r="ET18" s="366">
        <v>391.73637230767122</v>
      </c>
      <c r="EU18" s="365">
        <v>87.622903100000002</v>
      </c>
      <c r="EV18" s="363">
        <v>0</v>
      </c>
      <c r="EW18" s="363">
        <v>8.3582786000000002</v>
      </c>
      <c r="EX18" s="363">
        <v>3</v>
      </c>
      <c r="EY18" s="363">
        <v>13.304749950000001</v>
      </c>
      <c r="EZ18" s="363">
        <v>0</v>
      </c>
      <c r="FA18" s="366">
        <v>256.90879009999998</v>
      </c>
      <c r="FB18" s="365">
        <v>87.622903100000002</v>
      </c>
      <c r="FC18" s="363">
        <v>0</v>
      </c>
      <c r="FD18" s="363">
        <v>8.3582786000000002</v>
      </c>
      <c r="FE18" s="363">
        <v>3</v>
      </c>
      <c r="FF18" s="363">
        <v>13.304749950000001</v>
      </c>
      <c r="FG18" s="363">
        <v>0</v>
      </c>
      <c r="FH18" s="366">
        <v>256.90879009999998</v>
      </c>
      <c r="FI18" s="365">
        <v>87.622903100000002</v>
      </c>
      <c r="FJ18" s="363">
        <v>0</v>
      </c>
      <c r="FK18" s="363">
        <v>8.3582786000000002</v>
      </c>
      <c r="FL18" s="363">
        <v>3</v>
      </c>
      <c r="FM18" s="363">
        <v>13.304749950000001</v>
      </c>
      <c r="FN18" s="363">
        <v>0</v>
      </c>
      <c r="FO18" s="366">
        <v>256.90879009999998</v>
      </c>
      <c r="FP18" s="365">
        <v>87.622903100000002</v>
      </c>
      <c r="FQ18" s="363">
        <v>0</v>
      </c>
      <c r="FR18" s="363">
        <v>8.3582786000000002</v>
      </c>
      <c r="FS18" s="363">
        <v>3</v>
      </c>
      <c r="FT18" s="363">
        <v>13.304749950000001</v>
      </c>
      <c r="FU18" s="363">
        <v>0</v>
      </c>
      <c r="FV18" s="366">
        <v>256.90879009999998</v>
      </c>
      <c r="FW18" s="365">
        <v>87.622903100000002</v>
      </c>
      <c r="FX18" s="363">
        <v>0</v>
      </c>
      <c r="FY18" s="363">
        <v>8.3582786000000002</v>
      </c>
      <c r="FZ18" s="363">
        <v>3</v>
      </c>
      <c r="GA18" s="363">
        <v>13.304749950000001</v>
      </c>
      <c r="GB18" s="363">
        <v>0</v>
      </c>
      <c r="GC18" s="366">
        <v>256.90879009999998</v>
      </c>
      <c r="GD18" s="389">
        <v>87.622903100000002</v>
      </c>
      <c r="GE18" s="363">
        <v>0</v>
      </c>
      <c r="GF18" s="363">
        <v>8.3582786000000002</v>
      </c>
      <c r="GG18" s="363">
        <v>3</v>
      </c>
      <c r="GH18" s="363">
        <v>13.304749950000001</v>
      </c>
      <c r="GI18" s="363">
        <v>0</v>
      </c>
      <c r="GJ18" s="383">
        <v>256.90879009999998</v>
      </c>
      <c r="GK18" s="367"/>
      <c r="GL18" s="368"/>
      <c r="GM18" s="368"/>
      <c r="GN18" s="368"/>
      <c r="GO18" s="368"/>
      <c r="GP18" s="368"/>
      <c r="GQ18" s="369"/>
      <c r="GR18" s="450"/>
      <c r="GS18" s="368"/>
      <c r="GT18" s="368"/>
      <c r="GU18" s="368"/>
      <c r="GV18" s="368"/>
      <c r="GW18" s="368"/>
      <c r="GX18" s="369"/>
      <c r="GY18" s="365">
        <v>810.35782399000027</v>
      </c>
      <c r="GZ18" s="363">
        <v>8.3939199999999996</v>
      </c>
      <c r="HA18" s="363">
        <v>1390.5633465899998</v>
      </c>
      <c r="HB18" s="363">
        <v>0</v>
      </c>
      <c r="HC18" s="363">
        <v>0</v>
      </c>
      <c r="HD18" s="363">
        <v>0</v>
      </c>
      <c r="HE18" s="366">
        <v>298.19668641666658</v>
      </c>
      <c r="HF18" s="365">
        <v>117.50445000000001</v>
      </c>
      <c r="HG18" s="363">
        <v>51.873800000000003</v>
      </c>
      <c r="HH18" s="363">
        <v>206.35275000000001</v>
      </c>
      <c r="HI18" s="363"/>
      <c r="HJ18" s="363">
        <v>0</v>
      </c>
      <c r="HK18" s="363"/>
      <c r="HL18" s="366">
        <v>653.26240000000007</v>
      </c>
      <c r="HM18" s="365">
        <v>55.752801000000005</v>
      </c>
      <c r="HN18" s="363">
        <v>57.326242000000008</v>
      </c>
      <c r="HO18" s="363">
        <v>7.1270000000000007</v>
      </c>
      <c r="HP18" s="363">
        <v>0</v>
      </c>
      <c r="HQ18" s="363">
        <v>6.4959999999999996</v>
      </c>
      <c r="HR18" s="363">
        <v>0</v>
      </c>
      <c r="HS18" s="366">
        <v>21.541740000000001</v>
      </c>
      <c r="HT18" s="365">
        <v>242.154</v>
      </c>
      <c r="HU18" s="363">
        <v>0</v>
      </c>
      <c r="HV18" s="363">
        <v>0</v>
      </c>
      <c r="HW18" s="363">
        <v>0</v>
      </c>
      <c r="HX18" s="363">
        <v>0</v>
      </c>
      <c r="HY18" s="363">
        <v>0</v>
      </c>
      <c r="HZ18" s="366">
        <v>0</v>
      </c>
      <c r="IA18" s="365">
        <v>737.41</v>
      </c>
      <c r="IB18" s="363">
        <v>0</v>
      </c>
      <c r="IC18" s="363">
        <v>11.100000000000001</v>
      </c>
      <c r="ID18" s="363">
        <v>0</v>
      </c>
      <c r="IE18" s="363">
        <v>38.849999999999994</v>
      </c>
      <c r="IF18" s="363">
        <v>11</v>
      </c>
      <c r="IG18" s="366">
        <v>91.759999999999991</v>
      </c>
      <c r="IH18" s="367"/>
      <c r="II18" s="368"/>
      <c r="IJ18" s="368"/>
      <c r="IK18" s="368"/>
      <c r="IL18" s="368"/>
      <c r="IM18" s="368"/>
      <c r="IN18" s="369"/>
      <c r="IO18" s="365">
        <v>63.979106999999999</v>
      </c>
      <c r="IP18" s="363">
        <v>4.367</v>
      </c>
      <c r="IQ18" s="363">
        <v>8.8293649999999992</v>
      </c>
      <c r="IR18" s="363">
        <v>0</v>
      </c>
      <c r="IS18" s="363">
        <v>8.2219999999999995</v>
      </c>
      <c r="IT18" s="363">
        <v>0</v>
      </c>
      <c r="IU18" s="383">
        <v>11.100000000000001</v>
      </c>
      <c r="IV18" s="365">
        <v>39.743937000000003</v>
      </c>
      <c r="IW18" s="363">
        <v>135.69999999999999</v>
      </c>
      <c r="IX18" s="363">
        <v>58</v>
      </c>
      <c r="IY18" s="363">
        <v>0</v>
      </c>
      <c r="IZ18" s="363">
        <v>7</v>
      </c>
      <c r="JA18" s="363">
        <v>0</v>
      </c>
      <c r="JB18" s="366">
        <v>45</v>
      </c>
    </row>
    <row r="19" spans="2:262" s="18" customFormat="1" ht="25" customHeight="1" x14ac:dyDescent="0.35">
      <c r="B19" s="198">
        <v>2020</v>
      </c>
      <c r="C19" s="199" t="s">
        <v>50</v>
      </c>
      <c r="D19" s="312">
        <v>3095.591631060001</v>
      </c>
      <c r="E19" s="313">
        <v>78.319161409999992</v>
      </c>
      <c r="F19" s="313">
        <v>348.82280422000008</v>
      </c>
      <c r="G19" s="313">
        <v>826.49924999999996</v>
      </c>
      <c r="H19" s="313">
        <v>0</v>
      </c>
      <c r="I19" s="313">
        <v>0</v>
      </c>
      <c r="J19" s="314">
        <v>1851.3345370400002</v>
      </c>
      <c r="K19" s="315">
        <v>1218.9948913920002</v>
      </c>
      <c r="L19" s="316">
        <v>81.422409184000003</v>
      </c>
      <c r="M19" s="316">
        <v>222.32973651200004</v>
      </c>
      <c r="N19" s="316">
        <v>0</v>
      </c>
      <c r="O19" s="316">
        <v>0</v>
      </c>
      <c r="P19" s="316">
        <v>0</v>
      </c>
      <c r="Q19" s="317">
        <v>5415.4855106239984</v>
      </c>
      <c r="R19" s="372"/>
      <c r="S19" s="373"/>
      <c r="T19" s="373"/>
      <c r="U19" s="373"/>
      <c r="V19" s="373"/>
      <c r="W19" s="373"/>
      <c r="X19" s="374"/>
      <c r="Y19" s="312">
        <v>30.180636013899999</v>
      </c>
      <c r="Z19" s="313">
        <v>1368.5712918720001</v>
      </c>
      <c r="AA19" s="313">
        <v>486.61878398090005</v>
      </c>
      <c r="AB19" s="313">
        <v>0</v>
      </c>
      <c r="AC19" s="313">
        <v>18.439842907300001</v>
      </c>
      <c r="AD19" s="313">
        <v>0</v>
      </c>
      <c r="AE19" s="314">
        <v>422.66276176309998</v>
      </c>
      <c r="AF19" s="312">
        <v>292.70819800000004</v>
      </c>
      <c r="AG19" s="313">
        <v>145.38054</v>
      </c>
      <c r="AH19" s="313">
        <v>38.471789999999999</v>
      </c>
      <c r="AI19" s="313">
        <v>0</v>
      </c>
      <c r="AJ19" s="313">
        <v>4.0887600000000006</v>
      </c>
      <c r="AK19" s="313">
        <v>0</v>
      </c>
      <c r="AL19" s="321">
        <v>215.11706426000001</v>
      </c>
      <c r="AM19" s="432">
        <v>0</v>
      </c>
      <c r="AN19" s="433">
        <v>0</v>
      </c>
      <c r="AO19" s="433">
        <v>0</v>
      </c>
      <c r="AP19" s="433">
        <v>0</v>
      </c>
      <c r="AQ19" s="433">
        <v>0</v>
      </c>
      <c r="AR19" s="433">
        <v>0</v>
      </c>
      <c r="AS19" s="434">
        <v>0</v>
      </c>
      <c r="AT19" s="312">
        <v>641.24770715459886</v>
      </c>
      <c r="AU19" s="313">
        <v>34.743694607999871</v>
      </c>
      <c r="AV19" s="313">
        <v>94.870091964699967</v>
      </c>
      <c r="AW19" s="313">
        <v>14.073628162499961</v>
      </c>
      <c r="AX19" s="313">
        <v>16.298900216999957</v>
      </c>
      <c r="AY19" s="313">
        <v>0</v>
      </c>
      <c r="AZ19" s="314">
        <v>3129.3489868154911</v>
      </c>
      <c r="BA19" s="312">
        <v>270.44040000000001</v>
      </c>
      <c r="BB19" s="313">
        <v>204.36349300000001</v>
      </c>
      <c r="BC19" s="313">
        <v>0</v>
      </c>
      <c r="BD19" s="313">
        <v>0</v>
      </c>
      <c r="BE19" s="313">
        <v>11.99358</v>
      </c>
      <c r="BF19" s="313">
        <v>0</v>
      </c>
      <c r="BG19" s="314">
        <v>0</v>
      </c>
      <c r="BH19" s="312">
        <v>1120.7576133039001</v>
      </c>
      <c r="BI19" s="313">
        <v>392.0857357475</v>
      </c>
      <c r="BJ19" s="313">
        <v>97.334356913799994</v>
      </c>
      <c r="BK19" s="313">
        <v>13.85045</v>
      </c>
      <c r="BL19" s="313">
        <v>5.8201092023000003</v>
      </c>
      <c r="BM19" s="313">
        <v>0</v>
      </c>
      <c r="BN19" s="314">
        <v>2924.5964839896001</v>
      </c>
      <c r="BO19" s="325">
        <v>86.560469439999991</v>
      </c>
      <c r="BP19" s="326">
        <v>125.13128256</v>
      </c>
      <c r="BQ19" s="326">
        <v>52.894142719999998</v>
      </c>
      <c r="BR19" s="326">
        <v>24.169457600000001</v>
      </c>
      <c r="BS19" s="326">
        <v>1.2446991999999999</v>
      </c>
      <c r="BT19" s="326">
        <v>0</v>
      </c>
      <c r="BU19" s="327">
        <v>440.88360319999998</v>
      </c>
      <c r="BV19" s="312">
        <v>104.187556172</v>
      </c>
      <c r="BW19" s="313">
        <v>144.14274090533331</v>
      </c>
      <c r="BX19" s="313">
        <v>40.736345146000005</v>
      </c>
      <c r="BY19" s="313">
        <v>0</v>
      </c>
      <c r="BZ19" s="313">
        <v>29.394861789999993</v>
      </c>
      <c r="CA19" s="313">
        <v>0</v>
      </c>
      <c r="CB19" s="314">
        <v>71.637224252999999</v>
      </c>
      <c r="CC19" s="312">
        <v>67.985880485230069</v>
      </c>
      <c r="CD19" s="313">
        <v>2.548</v>
      </c>
      <c r="CE19" s="313">
        <v>67.383953350655531</v>
      </c>
      <c r="CF19" s="313">
        <v>43.237500000000004</v>
      </c>
      <c r="CG19" s="313">
        <v>26.936111000000004</v>
      </c>
      <c r="CH19" s="313">
        <v>0</v>
      </c>
      <c r="CI19" s="314">
        <v>131.62211461333334</v>
      </c>
      <c r="CJ19" s="325">
        <v>135.85055775999999</v>
      </c>
      <c r="CK19" s="326">
        <v>139.49919840000001</v>
      </c>
      <c r="CL19" s="326">
        <v>244.62612128000001</v>
      </c>
      <c r="CM19" s="326">
        <v>49.241786560000001</v>
      </c>
      <c r="CN19" s="326">
        <v>1.18153536</v>
      </c>
      <c r="CO19" s="326">
        <v>0</v>
      </c>
      <c r="CP19" s="327">
        <v>1555.1123184</v>
      </c>
      <c r="CQ19" s="312">
        <v>331.66050205559998</v>
      </c>
      <c r="CR19" s="313">
        <v>6947.1593054665</v>
      </c>
      <c r="CS19" s="313">
        <v>243.44457212359998</v>
      </c>
      <c r="CT19" s="313">
        <v>11.080360000000001</v>
      </c>
      <c r="CU19" s="313">
        <v>0.79512840000000007</v>
      </c>
      <c r="CV19" s="313">
        <v>0</v>
      </c>
      <c r="CW19" s="314">
        <v>3780.2756765089002</v>
      </c>
      <c r="CX19" s="312">
        <v>102.03854048523004</v>
      </c>
      <c r="CY19" s="313">
        <v>18.640249000000001</v>
      </c>
      <c r="CZ19" s="313">
        <v>41.440414100119192</v>
      </c>
      <c r="DA19" s="313">
        <v>11.100000000000001</v>
      </c>
      <c r="DB19" s="313">
        <v>20.275969692499999</v>
      </c>
      <c r="DC19" s="313">
        <v>0</v>
      </c>
      <c r="DD19" s="314">
        <v>198.155537565</v>
      </c>
      <c r="DE19" s="372"/>
      <c r="DF19" s="373"/>
      <c r="DG19" s="373"/>
      <c r="DH19" s="373"/>
      <c r="DI19" s="373"/>
      <c r="DJ19" s="373"/>
      <c r="DK19" s="374"/>
      <c r="DL19" s="312">
        <v>213.30101999999999</v>
      </c>
      <c r="DM19" s="313">
        <v>55.837499999999999</v>
      </c>
      <c r="DN19" s="313">
        <v>52.555965</v>
      </c>
      <c r="DO19" s="313">
        <v>0</v>
      </c>
      <c r="DP19" s="313">
        <v>0.40200000000000002</v>
      </c>
      <c r="DQ19" s="313">
        <v>0</v>
      </c>
      <c r="DR19" s="314">
        <v>1.264791</v>
      </c>
      <c r="DS19" s="312">
        <v>154.07999999999998</v>
      </c>
      <c r="DT19" s="313">
        <v>32.849999999999994</v>
      </c>
      <c r="DU19" s="313">
        <v>319.375</v>
      </c>
      <c r="DV19" s="313">
        <v>10.8</v>
      </c>
      <c r="DW19" s="313">
        <v>4</v>
      </c>
      <c r="DX19" s="313">
        <v>0</v>
      </c>
      <c r="DY19" s="314">
        <v>4</v>
      </c>
      <c r="DZ19" s="312">
        <v>112.85999999999999</v>
      </c>
      <c r="EA19" s="313">
        <v>76.27</v>
      </c>
      <c r="EB19" s="313">
        <v>41.94</v>
      </c>
      <c r="EC19" s="313">
        <v>0</v>
      </c>
      <c r="ED19" s="313">
        <v>26.67</v>
      </c>
      <c r="EE19" s="313">
        <v>0</v>
      </c>
      <c r="EF19" s="314">
        <v>0</v>
      </c>
      <c r="EG19" s="312">
        <v>98.699999999999989</v>
      </c>
      <c r="EH19" s="313">
        <v>60</v>
      </c>
      <c r="EI19" s="313">
        <v>45</v>
      </c>
      <c r="EJ19" s="313">
        <v>18</v>
      </c>
      <c r="EK19" s="313">
        <v>30</v>
      </c>
      <c r="EL19" s="313">
        <v>0</v>
      </c>
      <c r="EM19" s="314">
        <v>60</v>
      </c>
      <c r="EN19" s="312">
        <v>432.56023499135142</v>
      </c>
      <c r="EO19" s="313">
        <v>26.256428660000001</v>
      </c>
      <c r="EP19" s="313">
        <v>64.807682941597136</v>
      </c>
      <c r="EQ19" s="313">
        <v>16.649999999999999</v>
      </c>
      <c r="ER19" s="313">
        <v>75.450935999999984</v>
      </c>
      <c r="ES19" s="313">
        <v>0</v>
      </c>
      <c r="ET19" s="314">
        <v>340.38203321500004</v>
      </c>
      <c r="EU19" s="312">
        <v>21.965747099999998</v>
      </c>
      <c r="EV19" s="313">
        <v>0</v>
      </c>
      <c r="EW19" s="313">
        <v>2.0120727</v>
      </c>
      <c r="EX19" s="313">
        <v>1.96746</v>
      </c>
      <c r="EY19" s="313">
        <v>1.2830235000000001</v>
      </c>
      <c r="EZ19" s="313">
        <v>0</v>
      </c>
      <c r="FA19" s="314">
        <v>253.00352219999999</v>
      </c>
      <c r="FB19" s="312">
        <v>21.965747099999998</v>
      </c>
      <c r="FC19" s="313">
        <v>0</v>
      </c>
      <c r="FD19" s="313">
        <v>2.0120727</v>
      </c>
      <c r="FE19" s="313">
        <v>1.96746</v>
      </c>
      <c r="FF19" s="313">
        <v>1.2830235000000001</v>
      </c>
      <c r="FG19" s="313">
        <v>0</v>
      </c>
      <c r="FH19" s="314">
        <v>253.00352219999999</v>
      </c>
      <c r="FI19" s="312">
        <v>21.965747099999998</v>
      </c>
      <c r="FJ19" s="313">
        <v>0</v>
      </c>
      <c r="FK19" s="313">
        <v>2.0120727</v>
      </c>
      <c r="FL19" s="313">
        <v>1.96746</v>
      </c>
      <c r="FM19" s="313">
        <v>1.2830235000000001</v>
      </c>
      <c r="FN19" s="313">
        <v>0</v>
      </c>
      <c r="FO19" s="314">
        <v>253.00352219999999</v>
      </c>
      <c r="FP19" s="312">
        <v>21.965747099999998</v>
      </c>
      <c r="FQ19" s="313">
        <v>0</v>
      </c>
      <c r="FR19" s="313">
        <v>2.0120727</v>
      </c>
      <c r="FS19" s="313">
        <v>1.96746</v>
      </c>
      <c r="FT19" s="313">
        <v>1.2830235000000001</v>
      </c>
      <c r="FU19" s="313">
        <v>0</v>
      </c>
      <c r="FV19" s="314">
        <v>253.00352219999999</v>
      </c>
      <c r="FW19" s="312">
        <v>21.965747099999998</v>
      </c>
      <c r="FX19" s="313">
        <v>0</v>
      </c>
      <c r="FY19" s="313">
        <v>2.0120727</v>
      </c>
      <c r="FZ19" s="313">
        <v>1.96746</v>
      </c>
      <c r="GA19" s="313">
        <v>1.2830235000000001</v>
      </c>
      <c r="GB19" s="313">
        <v>0</v>
      </c>
      <c r="GC19" s="314">
        <v>253.00352219999999</v>
      </c>
      <c r="GD19" s="328">
        <v>21.965747099999998</v>
      </c>
      <c r="GE19" s="313">
        <v>0</v>
      </c>
      <c r="GF19" s="313">
        <v>2.0120727</v>
      </c>
      <c r="GG19" s="313">
        <v>1.96746</v>
      </c>
      <c r="GH19" s="313">
        <v>1.2830235000000001</v>
      </c>
      <c r="GI19" s="313">
        <v>0</v>
      </c>
      <c r="GJ19" s="321">
        <v>253.00352219999999</v>
      </c>
      <c r="GK19" s="372"/>
      <c r="GL19" s="373"/>
      <c r="GM19" s="373"/>
      <c r="GN19" s="373"/>
      <c r="GO19" s="373"/>
      <c r="GP19" s="373"/>
      <c r="GQ19" s="374"/>
      <c r="GR19" s="424"/>
      <c r="GS19" s="373"/>
      <c r="GT19" s="373"/>
      <c r="GU19" s="373"/>
      <c r="GV19" s="373"/>
      <c r="GW19" s="373"/>
      <c r="GX19" s="374"/>
      <c r="GY19" s="312">
        <v>643.26042525000025</v>
      </c>
      <c r="GZ19" s="313">
        <v>22.799600000000002</v>
      </c>
      <c r="HA19" s="313">
        <v>636.90731366999989</v>
      </c>
      <c r="HB19" s="313">
        <v>0</v>
      </c>
      <c r="HC19" s="313">
        <v>0</v>
      </c>
      <c r="HD19" s="313">
        <v>0</v>
      </c>
      <c r="HE19" s="314">
        <v>304.42397460000007</v>
      </c>
      <c r="HF19" s="312">
        <v>117.4935</v>
      </c>
      <c r="HG19" s="313">
        <v>33.408450000000002</v>
      </c>
      <c r="HH19" s="313">
        <v>133.37100000000001</v>
      </c>
      <c r="HI19" s="313"/>
      <c r="HJ19" s="313">
        <v>0</v>
      </c>
      <c r="HK19" s="313"/>
      <c r="HL19" s="314">
        <v>653.26240000000007</v>
      </c>
      <c r="HM19" s="312">
        <v>55.752801000000005</v>
      </c>
      <c r="HN19" s="313">
        <v>6.2763999999999998</v>
      </c>
      <c r="HO19" s="313">
        <v>9.1132480000000005</v>
      </c>
      <c r="HP19" s="313">
        <v>0</v>
      </c>
      <c r="HQ19" s="313">
        <v>9.5779999999999994</v>
      </c>
      <c r="HR19" s="313">
        <v>0</v>
      </c>
      <c r="HS19" s="314">
        <v>21.541740000000001</v>
      </c>
      <c r="HT19" s="312">
        <v>247.434</v>
      </c>
      <c r="HU19" s="313">
        <v>0</v>
      </c>
      <c r="HV19" s="313">
        <v>0</v>
      </c>
      <c r="HW19" s="313">
        <v>0</v>
      </c>
      <c r="HX19" s="313">
        <v>0</v>
      </c>
      <c r="HY19" s="313">
        <v>0</v>
      </c>
      <c r="HZ19" s="314">
        <v>0</v>
      </c>
      <c r="IA19" s="312">
        <v>737.41</v>
      </c>
      <c r="IB19" s="313">
        <v>0</v>
      </c>
      <c r="IC19" s="313">
        <v>11.100000000000001</v>
      </c>
      <c r="ID19" s="313">
        <v>0</v>
      </c>
      <c r="IE19" s="313">
        <v>38.849999999999994</v>
      </c>
      <c r="IF19" s="313">
        <v>11</v>
      </c>
      <c r="IG19" s="314">
        <v>91.759999999999991</v>
      </c>
      <c r="IH19" s="372"/>
      <c r="II19" s="373"/>
      <c r="IJ19" s="373"/>
      <c r="IK19" s="373"/>
      <c r="IL19" s="373"/>
      <c r="IM19" s="373"/>
      <c r="IN19" s="374"/>
      <c r="IO19" s="312">
        <v>63.979106999999999</v>
      </c>
      <c r="IP19" s="313">
        <v>7.5662000000000003</v>
      </c>
      <c r="IQ19" s="313">
        <v>12.43238</v>
      </c>
      <c r="IR19" s="313">
        <v>0</v>
      </c>
      <c r="IS19" s="313">
        <v>11.295200000000001</v>
      </c>
      <c r="IT19" s="313">
        <v>0</v>
      </c>
      <c r="IU19" s="321">
        <v>11.100000000000001</v>
      </c>
      <c r="IV19" s="312">
        <v>0</v>
      </c>
      <c r="IW19" s="313">
        <v>0</v>
      </c>
      <c r="IX19" s="313">
        <v>0</v>
      </c>
      <c r="IY19" s="313">
        <v>0</v>
      </c>
      <c r="IZ19" s="313">
        <v>0</v>
      </c>
      <c r="JA19" s="313">
        <v>0</v>
      </c>
      <c r="JB19" s="314">
        <v>0</v>
      </c>
    </row>
    <row r="20" spans="2:262" s="18" customFormat="1" ht="25" customHeight="1" x14ac:dyDescent="0.35">
      <c r="B20" s="198">
        <v>2020</v>
      </c>
      <c r="C20" s="199" t="s">
        <v>47</v>
      </c>
      <c r="D20" s="312">
        <v>2799.9847750199997</v>
      </c>
      <c r="E20" s="313">
        <v>46.326865930000004</v>
      </c>
      <c r="F20" s="313">
        <v>378.67826378000001</v>
      </c>
      <c r="G20" s="313">
        <v>826.49924999999996</v>
      </c>
      <c r="H20" s="313">
        <v>0</v>
      </c>
      <c r="I20" s="313">
        <v>0</v>
      </c>
      <c r="J20" s="314">
        <v>2029.1598657999998</v>
      </c>
      <c r="K20" s="315">
        <v>734.93599122599994</v>
      </c>
      <c r="L20" s="316">
        <v>23.607315909199983</v>
      </c>
      <c r="M20" s="316">
        <v>249.64108852639998</v>
      </c>
      <c r="N20" s="316">
        <v>0</v>
      </c>
      <c r="O20" s="316">
        <v>0</v>
      </c>
      <c r="P20" s="316">
        <v>0</v>
      </c>
      <c r="Q20" s="317">
        <v>5345.5623199888023</v>
      </c>
      <c r="R20" s="372"/>
      <c r="S20" s="373"/>
      <c r="T20" s="373"/>
      <c r="U20" s="373"/>
      <c r="V20" s="373"/>
      <c r="W20" s="373"/>
      <c r="X20" s="374"/>
      <c r="Y20" s="312">
        <v>1479.23</v>
      </c>
      <c r="Z20" s="313">
        <v>2774.1</v>
      </c>
      <c r="AA20" s="313">
        <v>616.30000000000007</v>
      </c>
      <c r="AB20" s="313">
        <v>0</v>
      </c>
      <c r="AC20" s="313">
        <v>15.07</v>
      </c>
      <c r="AD20" s="313">
        <v>132.44999999999999</v>
      </c>
      <c r="AE20" s="314">
        <v>827.54</v>
      </c>
      <c r="AF20" s="312">
        <v>309.22655400000002</v>
      </c>
      <c r="AG20" s="313">
        <v>95.309213999999997</v>
      </c>
      <c r="AH20" s="313">
        <v>67.450656000000009</v>
      </c>
      <c r="AI20" s="313">
        <v>0</v>
      </c>
      <c r="AJ20" s="313">
        <v>0.51214800000000005</v>
      </c>
      <c r="AK20" s="313">
        <v>0</v>
      </c>
      <c r="AL20" s="321">
        <v>170.04051246</v>
      </c>
      <c r="AM20" s="432">
        <v>0</v>
      </c>
      <c r="AN20" s="433">
        <v>0</v>
      </c>
      <c r="AO20" s="433">
        <v>0</v>
      </c>
      <c r="AP20" s="433">
        <v>0</v>
      </c>
      <c r="AQ20" s="433">
        <v>0</v>
      </c>
      <c r="AR20" s="433">
        <v>0</v>
      </c>
      <c r="AS20" s="434">
        <v>0</v>
      </c>
      <c r="AT20" s="312">
        <v>326.62711205900001</v>
      </c>
      <c r="AU20" s="313">
        <v>375.79182589230004</v>
      </c>
      <c r="AV20" s="313">
        <v>203.47646236479997</v>
      </c>
      <c r="AW20" s="313">
        <v>17.807470393099997</v>
      </c>
      <c r="AX20" s="313">
        <v>16.730273225600005</v>
      </c>
      <c r="AY20" s="313">
        <v>0</v>
      </c>
      <c r="AZ20" s="314">
        <v>800.39527415039981</v>
      </c>
      <c r="BA20" s="312">
        <v>297.82417414823243</v>
      </c>
      <c r="BB20" s="313">
        <v>350.65146717278952</v>
      </c>
      <c r="BC20" s="313">
        <v>0</v>
      </c>
      <c r="BD20" s="313">
        <v>0</v>
      </c>
      <c r="BE20" s="313">
        <v>34.23592451783378</v>
      </c>
      <c r="BF20" s="313">
        <v>0</v>
      </c>
      <c r="BG20" s="314">
        <v>0</v>
      </c>
      <c r="BH20" s="312">
        <v>1350.6977836949</v>
      </c>
      <c r="BI20" s="313">
        <v>611.74331384280003</v>
      </c>
      <c r="BJ20" s="313">
        <v>0</v>
      </c>
      <c r="BK20" s="313">
        <v>14.863417921999998</v>
      </c>
      <c r="BL20" s="313">
        <v>0</v>
      </c>
      <c r="BM20" s="313">
        <v>0</v>
      </c>
      <c r="BN20" s="314">
        <v>2979.3916529087001</v>
      </c>
      <c r="BO20" s="325">
        <v>61.334692019999999</v>
      </c>
      <c r="BP20" s="326">
        <v>82.838949119999995</v>
      </c>
      <c r="BQ20" s="326">
        <v>27.714940200000001</v>
      </c>
      <c r="BR20" s="326">
        <v>23.719960259999997</v>
      </c>
      <c r="BS20" s="326">
        <v>12.44374704</v>
      </c>
      <c r="BT20" s="326">
        <v>0</v>
      </c>
      <c r="BU20" s="327">
        <v>427.21666433999997</v>
      </c>
      <c r="BV20" s="312">
        <v>111.19205445400002</v>
      </c>
      <c r="BW20" s="313">
        <v>90.422283196000009</v>
      </c>
      <c r="BX20" s="313">
        <v>40.186897744999996</v>
      </c>
      <c r="BY20" s="313">
        <v>0</v>
      </c>
      <c r="BZ20" s="313">
        <v>5.836818901</v>
      </c>
      <c r="CA20" s="313">
        <v>0</v>
      </c>
      <c r="CB20" s="314">
        <v>78.667666995000005</v>
      </c>
      <c r="CC20" s="312">
        <v>63.462793299999994</v>
      </c>
      <c r="CD20" s="313">
        <v>0</v>
      </c>
      <c r="CE20" s="313">
        <v>79.828576221692487</v>
      </c>
      <c r="CF20" s="313">
        <v>12.240400000000001</v>
      </c>
      <c r="CG20" s="313">
        <v>12.3666673</v>
      </c>
      <c r="CH20" s="313">
        <v>0</v>
      </c>
      <c r="CI20" s="314">
        <v>52.641341189999999</v>
      </c>
      <c r="CJ20" s="325">
        <v>80.488960919999997</v>
      </c>
      <c r="CK20" s="326">
        <v>130.33482174</v>
      </c>
      <c r="CL20" s="326">
        <v>77.952465719999992</v>
      </c>
      <c r="CM20" s="326">
        <v>41.923043460000002</v>
      </c>
      <c r="CN20" s="326">
        <v>40.632415019999996</v>
      </c>
      <c r="CO20" s="326">
        <v>0</v>
      </c>
      <c r="CP20" s="327">
        <v>1577.2412071799997</v>
      </c>
      <c r="CQ20" s="312">
        <v>373.33359833999998</v>
      </c>
      <c r="CR20" s="313">
        <v>871.57804720399986</v>
      </c>
      <c r="CS20" s="313">
        <v>4.7329310275999994</v>
      </c>
      <c r="CT20" s="313">
        <v>12.7804886612</v>
      </c>
      <c r="CU20" s="313">
        <v>0</v>
      </c>
      <c r="CV20" s="313">
        <v>0</v>
      </c>
      <c r="CW20" s="314">
        <v>3820.7947027841001</v>
      </c>
      <c r="CX20" s="312">
        <v>94.240179499999996</v>
      </c>
      <c r="CY20" s="313">
        <v>0</v>
      </c>
      <c r="CZ20" s="313">
        <v>57.665522212812867</v>
      </c>
      <c r="DA20" s="313">
        <v>10.93</v>
      </c>
      <c r="DB20" s="313">
        <v>25.266776999999998</v>
      </c>
      <c r="DC20" s="313">
        <v>0</v>
      </c>
      <c r="DD20" s="314">
        <v>219.13215679500001</v>
      </c>
      <c r="DE20" s="372"/>
      <c r="DF20" s="373"/>
      <c r="DG20" s="373"/>
      <c r="DH20" s="373"/>
      <c r="DI20" s="373"/>
      <c r="DJ20" s="373"/>
      <c r="DK20" s="374"/>
      <c r="DL20" s="312">
        <v>213.30101999999999</v>
      </c>
      <c r="DM20" s="313">
        <v>55.837499999999999</v>
      </c>
      <c r="DN20" s="313">
        <v>52.555965</v>
      </c>
      <c r="DO20" s="313">
        <v>0</v>
      </c>
      <c r="DP20" s="313">
        <v>0.40200000000000002</v>
      </c>
      <c r="DQ20" s="313">
        <v>0</v>
      </c>
      <c r="DR20" s="314">
        <v>1.264791</v>
      </c>
      <c r="DS20" s="312">
        <v>154.07999999999998</v>
      </c>
      <c r="DT20" s="313">
        <v>32.849999999999994</v>
      </c>
      <c r="DU20" s="313">
        <v>319.375</v>
      </c>
      <c r="DV20" s="313">
        <v>10.8</v>
      </c>
      <c r="DW20" s="313">
        <v>3</v>
      </c>
      <c r="DX20" s="313">
        <v>0</v>
      </c>
      <c r="DY20" s="314">
        <v>3</v>
      </c>
      <c r="DZ20" s="312">
        <v>125.71000000000001</v>
      </c>
      <c r="EA20" s="313">
        <v>91.43</v>
      </c>
      <c r="EB20" s="313">
        <v>46.72</v>
      </c>
      <c r="EC20" s="313">
        <v>0</v>
      </c>
      <c r="ED20" s="313">
        <v>29.71</v>
      </c>
      <c r="EE20" s="313">
        <v>0</v>
      </c>
      <c r="EF20" s="314">
        <v>0</v>
      </c>
      <c r="EG20" s="312">
        <v>98.699999999999989</v>
      </c>
      <c r="EH20" s="313">
        <v>60</v>
      </c>
      <c r="EI20" s="313">
        <v>45</v>
      </c>
      <c r="EJ20" s="313">
        <v>18</v>
      </c>
      <c r="EK20" s="313">
        <v>30</v>
      </c>
      <c r="EL20" s="313">
        <v>0</v>
      </c>
      <c r="EM20" s="314">
        <v>60</v>
      </c>
      <c r="EN20" s="312">
        <v>428.9305933683662</v>
      </c>
      <c r="EO20" s="313">
        <v>6.4429999999999996</v>
      </c>
      <c r="EP20" s="313">
        <v>103.11447622169248</v>
      </c>
      <c r="EQ20" s="313">
        <v>15.623390666666667</v>
      </c>
      <c r="ER20" s="313">
        <v>26.282727319999999</v>
      </c>
      <c r="ES20" s="313">
        <v>0</v>
      </c>
      <c r="ET20" s="314">
        <v>42.197033421875005</v>
      </c>
      <c r="EU20" s="312">
        <v>19.984407000000001</v>
      </c>
      <c r="EV20" s="313">
        <v>0</v>
      </c>
      <c r="EW20" s="313">
        <v>7.2735009999999996</v>
      </c>
      <c r="EX20" s="313">
        <v>3.6540149999999998</v>
      </c>
      <c r="EY20" s="313">
        <v>0</v>
      </c>
      <c r="EZ20" s="313">
        <v>0</v>
      </c>
      <c r="FA20" s="314">
        <v>177.70685650000001</v>
      </c>
      <c r="FB20" s="312">
        <v>19.984407000000001</v>
      </c>
      <c r="FC20" s="313">
        <v>0</v>
      </c>
      <c r="FD20" s="313">
        <v>7.2735009999999996</v>
      </c>
      <c r="FE20" s="313">
        <v>3.6540149999999998</v>
      </c>
      <c r="FF20" s="313">
        <v>0</v>
      </c>
      <c r="FG20" s="313">
        <v>0</v>
      </c>
      <c r="FH20" s="314">
        <v>177.70685650000001</v>
      </c>
      <c r="FI20" s="312">
        <v>19.984407000000001</v>
      </c>
      <c r="FJ20" s="313">
        <v>0</v>
      </c>
      <c r="FK20" s="313">
        <v>7.2735009999999996</v>
      </c>
      <c r="FL20" s="313">
        <v>3.6540149999999998</v>
      </c>
      <c r="FM20" s="313">
        <v>0</v>
      </c>
      <c r="FN20" s="313">
        <v>0</v>
      </c>
      <c r="FO20" s="314">
        <v>177.70685650000001</v>
      </c>
      <c r="FP20" s="312">
        <v>19.984407000000001</v>
      </c>
      <c r="FQ20" s="313">
        <v>0</v>
      </c>
      <c r="FR20" s="313">
        <v>7.2735009999999996</v>
      </c>
      <c r="FS20" s="313">
        <v>3.6540149999999998</v>
      </c>
      <c r="FT20" s="313">
        <v>0</v>
      </c>
      <c r="FU20" s="313">
        <v>0</v>
      </c>
      <c r="FV20" s="314">
        <v>177.70685650000001</v>
      </c>
      <c r="FW20" s="312">
        <v>19.984407000000001</v>
      </c>
      <c r="FX20" s="313">
        <v>0</v>
      </c>
      <c r="FY20" s="313">
        <v>7.2735009999999996</v>
      </c>
      <c r="FZ20" s="313">
        <v>3.6540149999999998</v>
      </c>
      <c r="GA20" s="313">
        <v>0</v>
      </c>
      <c r="GB20" s="313">
        <v>0</v>
      </c>
      <c r="GC20" s="314">
        <v>177.70685650000001</v>
      </c>
      <c r="GD20" s="328">
        <v>19.984407000000001</v>
      </c>
      <c r="GE20" s="313">
        <v>0</v>
      </c>
      <c r="GF20" s="313">
        <v>7.2735009999999996</v>
      </c>
      <c r="GG20" s="313">
        <v>3.6540149999999998</v>
      </c>
      <c r="GH20" s="313">
        <v>0</v>
      </c>
      <c r="GI20" s="313">
        <v>0</v>
      </c>
      <c r="GJ20" s="321">
        <v>177.70685650000001</v>
      </c>
      <c r="GK20" s="372"/>
      <c r="GL20" s="373"/>
      <c r="GM20" s="373"/>
      <c r="GN20" s="373"/>
      <c r="GO20" s="373"/>
      <c r="GP20" s="373"/>
      <c r="GQ20" s="374"/>
      <c r="GR20" s="424"/>
      <c r="GS20" s="373"/>
      <c r="GT20" s="373"/>
      <c r="GU20" s="373"/>
      <c r="GV20" s="373"/>
      <c r="GW20" s="373"/>
      <c r="GX20" s="374"/>
      <c r="GY20" s="312">
        <v>780.1011785000004</v>
      </c>
      <c r="GZ20" s="313">
        <v>14.961400000000001</v>
      </c>
      <c r="HA20" s="313">
        <v>632.47717479999994</v>
      </c>
      <c r="HB20" s="313">
        <v>0</v>
      </c>
      <c r="HC20" s="313">
        <v>0</v>
      </c>
      <c r="HD20" s="313">
        <v>0</v>
      </c>
      <c r="HE20" s="314">
        <v>308.08884984999997</v>
      </c>
      <c r="HF20" s="312">
        <v>320.10550000000001</v>
      </c>
      <c r="HG20" s="313">
        <v>44.4</v>
      </c>
      <c r="HH20" s="313">
        <v>241.42500000000001</v>
      </c>
      <c r="HI20" s="313"/>
      <c r="HJ20" s="313">
        <v>0</v>
      </c>
      <c r="HK20" s="313"/>
      <c r="HL20" s="314">
        <v>717.68529999999998</v>
      </c>
      <c r="HM20" s="312">
        <v>55.752801000000005</v>
      </c>
      <c r="HN20" s="313">
        <v>6.484</v>
      </c>
      <c r="HO20" s="313">
        <v>11.487572</v>
      </c>
      <c r="HP20" s="313">
        <v>0</v>
      </c>
      <c r="HQ20" s="313">
        <v>5.5860000000000003</v>
      </c>
      <c r="HR20" s="313">
        <v>0</v>
      </c>
      <c r="HS20" s="314">
        <v>21.541740000000001</v>
      </c>
      <c r="HT20" s="312">
        <v>247.434</v>
      </c>
      <c r="HU20" s="313">
        <v>0</v>
      </c>
      <c r="HV20" s="313">
        <v>0</v>
      </c>
      <c r="HW20" s="313">
        <v>0</v>
      </c>
      <c r="HX20" s="313">
        <v>0</v>
      </c>
      <c r="HY20" s="313">
        <v>0</v>
      </c>
      <c r="HZ20" s="314">
        <v>0</v>
      </c>
      <c r="IA20" s="312">
        <v>737.41</v>
      </c>
      <c r="IB20" s="313">
        <v>0</v>
      </c>
      <c r="IC20" s="313">
        <v>11.100000000000001</v>
      </c>
      <c r="ID20" s="313">
        <v>0</v>
      </c>
      <c r="IE20" s="313">
        <v>38.849999999999994</v>
      </c>
      <c r="IF20" s="313">
        <v>11</v>
      </c>
      <c r="IG20" s="314">
        <v>91.759999999999991</v>
      </c>
      <c r="IH20" s="372"/>
      <c r="II20" s="373"/>
      <c r="IJ20" s="373"/>
      <c r="IK20" s="373"/>
      <c r="IL20" s="373"/>
      <c r="IM20" s="373"/>
      <c r="IN20" s="374"/>
      <c r="IO20" s="312">
        <v>63.979106999999999</v>
      </c>
      <c r="IP20" s="313">
        <v>6</v>
      </c>
      <c r="IQ20" s="313">
        <v>14.47484</v>
      </c>
      <c r="IR20" s="313">
        <v>0</v>
      </c>
      <c r="IS20" s="313">
        <v>7.1850000000000005</v>
      </c>
      <c r="IT20" s="313">
        <v>0</v>
      </c>
      <c r="IU20" s="321">
        <v>11.100000000000001</v>
      </c>
      <c r="IV20" s="312">
        <v>0</v>
      </c>
      <c r="IW20" s="313">
        <v>81.175380000000004</v>
      </c>
      <c r="IX20" s="313">
        <v>0</v>
      </c>
      <c r="IY20" s="313">
        <v>0</v>
      </c>
      <c r="IZ20" s="313">
        <v>0</v>
      </c>
      <c r="JA20" s="313">
        <v>0</v>
      </c>
      <c r="JB20" s="314">
        <v>0</v>
      </c>
    </row>
    <row r="21" spans="2:262" s="18" customFormat="1" ht="25" customHeight="1" thickBot="1" x14ac:dyDescent="0.4">
      <c r="B21" s="266">
        <v>2020</v>
      </c>
      <c r="C21" s="267" t="s">
        <v>48</v>
      </c>
      <c r="D21" s="390">
        <v>3246.3284945800006</v>
      </c>
      <c r="E21" s="391">
        <v>49.445345339999996</v>
      </c>
      <c r="F21" s="391">
        <v>301.48118141999998</v>
      </c>
      <c r="G21" s="391">
        <v>826.49924999999996</v>
      </c>
      <c r="H21" s="391">
        <v>0</v>
      </c>
      <c r="I21" s="391">
        <v>0</v>
      </c>
      <c r="J21" s="392">
        <v>2096.9456550000004</v>
      </c>
      <c r="K21" s="393">
        <v>692.26641207000011</v>
      </c>
      <c r="L21" s="394">
        <v>90.658514446200016</v>
      </c>
      <c r="M21" s="394">
        <v>212.25341963609998</v>
      </c>
      <c r="N21" s="394">
        <v>0</v>
      </c>
      <c r="O21" s="394">
        <v>0</v>
      </c>
      <c r="P21" s="394">
        <v>0</v>
      </c>
      <c r="Q21" s="395">
        <v>5219.8572942036008</v>
      </c>
      <c r="R21" s="354"/>
      <c r="S21" s="355"/>
      <c r="T21" s="355"/>
      <c r="U21" s="355"/>
      <c r="V21" s="355"/>
      <c r="W21" s="355"/>
      <c r="X21" s="356"/>
      <c r="Y21" s="390">
        <v>208.98563140000002</v>
      </c>
      <c r="Z21" s="391">
        <v>2921.8116023990001</v>
      </c>
      <c r="AA21" s="391">
        <v>655.43251285459996</v>
      </c>
      <c r="AB21" s="391">
        <v>0</v>
      </c>
      <c r="AC21" s="391">
        <v>49.263287359800003</v>
      </c>
      <c r="AD21" s="391">
        <v>427.69856956619992</v>
      </c>
      <c r="AE21" s="392">
        <v>446.76913694820007</v>
      </c>
      <c r="AF21" s="390">
        <v>295.02301</v>
      </c>
      <c r="AG21" s="391">
        <v>447.65007000000003</v>
      </c>
      <c r="AH21" s="391">
        <v>143.42129</v>
      </c>
      <c r="AI21" s="391">
        <v>0</v>
      </c>
      <c r="AJ21" s="391">
        <v>6.0777400000000004</v>
      </c>
      <c r="AK21" s="391">
        <v>0</v>
      </c>
      <c r="AL21" s="399">
        <v>164.50480659999999</v>
      </c>
      <c r="AM21" s="444">
        <v>0</v>
      </c>
      <c r="AN21" s="445">
        <v>0</v>
      </c>
      <c r="AO21" s="445">
        <v>0</v>
      </c>
      <c r="AP21" s="445">
        <v>0</v>
      </c>
      <c r="AQ21" s="445">
        <v>0</v>
      </c>
      <c r="AR21" s="445">
        <v>0</v>
      </c>
      <c r="AS21" s="446">
        <v>0</v>
      </c>
      <c r="AT21" s="390">
        <v>296.75044495129998</v>
      </c>
      <c r="AU21" s="391">
        <v>149.00607705429999</v>
      </c>
      <c r="AV21" s="391">
        <v>22.872065540400001</v>
      </c>
      <c r="AW21" s="391">
        <v>16.508773628100002</v>
      </c>
      <c r="AX21" s="391">
        <v>66.00336019480001</v>
      </c>
      <c r="AY21" s="391">
        <v>3.7898701119999996</v>
      </c>
      <c r="AZ21" s="392">
        <v>2394.2493087116004</v>
      </c>
      <c r="BA21" s="390">
        <v>289.28042549041891</v>
      </c>
      <c r="BB21" s="391">
        <v>158.52530629536642</v>
      </c>
      <c r="BC21" s="391">
        <v>0</v>
      </c>
      <c r="BD21" s="391">
        <v>0</v>
      </c>
      <c r="BE21" s="391">
        <v>1.5972451673495307</v>
      </c>
      <c r="BF21" s="391">
        <v>0</v>
      </c>
      <c r="BG21" s="392">
        <v>0</v>
      </c>
      <c r="BH21" s="390">
        <v>906.8604781375999</v>
      </c>
      <c r="BI21" s="391">
        <v>816.1845416747999</v>
      </c>
      <c r="BJ21" s="391">
        <v>50.638899588000001</v>
      </c>
      <c r="BK21" s="391">
        <v>13.859125000000001</v>
      </c>
      <c r="BL21" s="391">
        <v>2.7913446428999995</v>
      </c>
      <c r="BM21" s="391">
        <v>0</v>
      </c>
      <c r="BN21" s="392">
        <v>5360.7640893335993</v>
      </c>
      <c r="BO21" s="403">
        <v>82.46605246</v>
      </c>
      <c r="BP21" s="404">
        <v>746.26804153</v>
      </c>
      <c r="BQ21" s="404">
        <v>33.58321978</v>
      </c>
      <c r="BR21" s="404">
        <v>24.893191509999998</v>
      </c>
      <c r="BS21" s="404">
        <v>21.172690109999998</v>
      </c>
      <c r="BT21" s="404">
        <v>0</v>
      </c>
      <c r="BU21" s="405">
        <v>578.35573905999991</v>
      </c>
      <c r="BV21" s="390">
        <v>121.68635688790596</v>
      </c>
      <c r="BW21" s="391">
        <v>34.38242403570159</v>
      </c>
      <c r="BX21" s="391">
        <v>367.5108886067967</v>
      </c>
      <c r="BY21" s="391">
        <v>0</v>
      </c>
      <c r="BZ21" s="391">
        <v>33.764623732827424</v>
      </c>
      <c r="CA21" s="391">
        <v>0</v>
      </c>
      <c r="CB21" s="392">
        <v>151.88206850614216</v>
      </c>
      <c r="CC21" s="390">
        <v>75.569204500000012</v>
      </c>
      <c r="CD21" s="391">
        <v>0</v>
      </c>
      <c r="CE21" s="391">
        <v>66.798747238294013</v>
      </c>
      <c r="CF21" s="391">
        <v>12.899999999999999</v>
      </c>
      <c r="CG21" s="391">
        <v>20.37103235</v>
      </c>
      <c r="CH21" s="391">
        <v>0</v>
      </c>
      <c r="CI21" s="392">
        <v>43.231040833333338</v>
      </c>
      <c r="CJ21" s="403">
        <v>82.43188459000001</v>
      </c>
      <c r="CK21" s="404">
        <v>153.72504355999999</v>
      </c>
      <c r="CL21" s="404">
        <v>100.38899848999999</v>
      </c>
      <c r="CM21" s="404">
        <v>45.982360159999999</v>
      </c>
      <c r="CN21" s="404">
        <v>31.388883239999998</v>
      </c>
      <c r="CO21" s="404">
        <v>0</v>
      </c>
      <c r="CP21" s="405">
        <v>1858.4398028899998</v>
      </c>
      <c r="CQ21" s="390">
        <v>339.088421375</v>
      </c>
      <c r="CR21" s="391">
        <v>6.9139164097999997</v>
      </c>
      <c r="CS21" s="391">
        <v>103.7299167936</v>
      </c>
      <c r="CT21" s="391">
        <v>11.087299999999999</v>
      </c>
      <c r="CU21" s="391">
        <v>1.0496089229999999</v>
      </c>
      <c r="CV21" s="391">
        <v>0</v>
      </c>
      <c r="CW21" s="392">
        <v>3546.9465416254998</v>
      </c>
      <c r="CX21" s="390">
        <v>98.707388199999997</v>
      </c>
      <c r="CY21" s="391">
        <v>0</v>
      </c>
      <c r="CZ21" s="391">
        <v>21.426643012704176</v>
      </c>
      <c r="DA21" s="391">
        <v>10.92</v>
      </c>
      <c r="DB21" s="391">
        <v>15.696997589999999</v>
      </c>
      <c r="DC21" s="391">
        <v>0</v>
      </c>
      <c r="DD21" s="392">
        <v>183.32999999999998</v>
      </c>
      <c r="DE21" s="354"/>
      <c r="DF21" s="355"/>
      <c r="DG21" s="355"/>
      <c r="DH21" s="355"/>
      <c r="DI21" s="355"/>
      <c r="DJ21" s="355"/>
      <c r="DK21" s="356"/>
      <c r="DL21" s="390">
        <v>199.19380000000001</v>
      </c>
      <c r="DM21" s="391">
        <v>167.04255599999999</v>
      </c>
      <c r="DN21" s="391">
        <v>30.623472</v>
      </c>
      <c r="DO21" s="391">
        <v>0</v>
      </c>
      <c r="DP21" s="391">
        <v>0.75</v>
      </c>
      <c r="DQ21" s="391">
        <v>0</v>
      </c>
      <c r="DR21" s="392">
        <v>0</v>
      </c>
      <c r="DS21" s="390">
        <v>154.07999999999998</v>
      </c>
      <c r="DT21" s="391">
        <v>32.849999999999994</v>
      </c>
      <c r="DU21" s="391">
        <v>319.37499999999966</v>
      </c>
      <c r="DV21" s="391">
        <v>10.8</v>
      </c>
      <c r="DW21" s="391">
        <v>3</v>
      </c>
      <c r="DX21" s="391">
        <v>0</v>
      </c>
      <c r="DY21" s="392">
        <v>3</v>
      </c>
      <c r="DZ21" s="390">
        <v>112.85999999999999</v>
      </c>
      <c r="EA21" s="391">
        <v>82.41</v>
      </c>
      <c r="EB21" s="391">
        <v>41.94</v>
      </c>
      <c r="EC21" s="391">
        <v>0</v>
      </c>
      <c r="ED21" s="391">
        <v>26.67</v>
      </c>
      <c r="EE21" s="391">
        <v>0</v>
      </c>
      <c r="EF21" s="392">
        <v>0</v>
      </c>
      <c r="EG21" s="390">
        <v>98.699999999999989</v>
      </c>
      <c r="EH21" s="391">
        <v>60</v>
      </c>
      <c r="EI21" s="391">
        <v>45</v>
      </c>
      <c r="EJ21" s="391">
        <v>18</v>
      </c>
      <c r="EK21" s="391">
        <v>30</v>
      </c>
      <c r="EL21" s="391">
        <v>0</v>
      </c>
      <c r="EM21" s="392">
        <v>60</v>
      </c>
      <c r="EN21" s="390">
        <v>420.0303844777369</v>
      </c>
      <c r="EO21" s="391">
        <v>0</v>
      </c>
      <c r="EP21" s="391">
        <v>127.877878</v>
      </c>
      <c r="EQ21" s="391">
        <v>16.38</v>
      </c>
      <c r="ER21" s="391">
        <v>70.341449824999998</v>
      </c>
      <c r="ES21" s="391">
        <v>0</v>
      </c>
      <c r="ET21" s="392">
        <v>51.921677807291672</v>
      </c>
      <c r="EU21" s="390">
        <v>102.42</v>
      </c>
      <c r="EV21" s="391">
        <v>62.46</v>
      </c>
      <c r="EW21" s="391">
        <v>41.66</v>
      </c>
      <c r="EX21" s="391">
        <v>0</v>
      </c>
      <c r="EY21" s="391">
        <v>24.21</v>
      </c>
      <c r="EZ21" s="391">
        <v>0</v>
      </c>
      <c r="FA21" s="392">
        <v>21.81</v>
      </c>
      <c r="FB21" s="390">
        <v>102.42</v>
      </c>
      <c r="FC21" s="391">
        <v>62.46</v>
      </c>
      <c r="FD21" s="391">
        <v>41.66</v>
      </c>
      <c r="FE21" s="391">
        <v>0</v>
      </c>
      <c r="FF21" s="391">
        <v>24.21</v>
      </c>
      <c r="FG21" s="391">
        <v>0</v>
      </c>
      <c r="FH21" s="392">
        <v>21.81</v>
      </c>
      <c r="FI21" s="390">
        <v>102.42</v>
      </c>
      <c r="FJ21" s="391">
        <v>62.46</v>
      </c>
      <c r="FK21" s="391">
        <v>41.66</v>
      </c>
      <c r="FL21" s="391">
        <v>0</v>
      </c>
      <c r="FM21" s="391">
        <v>24.21</v>
      </c>
      <c r="FN21" s="391">
        <v>0</v>
      </c>
      <c r="FO21" s="392">
        <v>21.81</v>
      </c>
      <c r="FP21" s="390">
        <v>102.42</v>
      </c>
      <c r="FQ21" s="391">
        <v>62.46</v>
      </c>
      <c r="FR21" s="391">
        <v>41.66</v>
      </c>
      <c r="FS21" s="391">
        <v>0</v>
      </c>
      <c r="FT21" s="391">
        <v>24.21</v>
      </c>
      <c r="FU21" s="391">
        <v>0</v>
      </c>
      <c r="FV21" s="392">
        <v>21.81</v>
      </c>
      <c r="FW21" s="390">
        <v>102.42</v>
      </c>
      <c r="FX21" s="391">
        <v>62.46</v>
      </c>
      <c r="FY21" s="391">
        <v>41.66</v>
      </c>
      <c r="FZ21" s="391">
        <v>0</v>
      </c>
      <c r="GA21" s="391">
        <v>24.21</v>
      </c>
      <c r="GB21" s="391">
        <v>0</v>
      </c>
      <c r="GC21" s="392">
        <v>21.81</v>
      </c>
      <c r="GD21" s="406">
        <v>102.42</v>
      </c>
      <c r="GE21" s="391">
        <v>62.46</v>
      </c>
      <c r="GF21" s="391">
        <v>41.66</v>
      </c>
      <c r="GG21" s="391">
        <v>0</v>
      </c>
      <c r="GH21" s="391">
        <v>24.21</v>
      </c>
      <c r="GI21" s="391">
        <v>0</v>
      </c>
      <c r="GJ21" s="399">
        <v>21.81</v>
      </c>
      <c r="GK21" s="408"/>
      <c r="GL21" s="409"/>
      <c r="GM21" s="409"/>
      <c r="GN21" s="409"/>
      <c r="GO21" s="409"/>
      <c r="GP21" s="409"/>
      <c r="GQ21" s="410"/>
      <c r="GR21" s="411"/>
      <c r="GS21" s="355"/>
      <c r="GT21" s="355"/>
      <c r="GU21" s="355"/>
      <c r="GV21" s="355"/>
      <c r="GW21" s="355"/>
      <c r="GX21" s="356"/>
      <c r="GY21" s="390">
        <v>621.9675220500003</v>
      </c>
      <c r="GZ21" s="391">
        <v>19.901519999999998</v>
      </c>
      <c r="HA21" s="391">
        <v>660.68671333999998</v>
      </c>
      <c r="HB21" s="391">
        <v>0</v>
      </c>
      <c r="HC21" s="391">
        <v>0</v>
      </c>
      <c r="HD21" s="391">
        <v>0</v>
      </c>
      <c r="HE21" s="392">
        <v>288.89985579999995</v>
      </c>
      <c r="HF21" s="390">
        <v>322.54379999999998</v>
      </c>
      <c r="HG21" s="391">
        <v>116.6425</v>
      </c>
      <c r="HH21" s="391">
        <v>248.6918</v>
      </c>
      <c r="HI21" s="391"/>
      <c r="HJ21" s="391">
        <v>0</v>
      </c>
      <c r="HK21" s="391"/>
      <c r="HL21" s="392">
        <v>717.68529999999998</v>
      </c>
      <c r="HM21" s="390">
        <v>55.752801000000005</v>
      </c>
      <c r="HN21" s="391">
        <v>74.190799999999996</v>
      </c>
      <c r="HO21" s="391">
        <v>9.0047719999999991</v>
      </c>
      <c r="HP21" s="391">
        <v>0</v>
      </c>
      <c r="HQ21" s="391">
        <v>9.6579999999999995</v>
      </c>
      <c r="HR21" s="391">
        <v>0</v>
      </c>
      <c r="HS21" s="392">
        <v>21.541740000000001</v>
      </c>
      <c r="HT21" s="390">
        <v>247.5</v>
      </c>
      <c r="HU21" s="391">
        <v>0</v>
      </c>
      <c r="HV21" s="391">
        <v>0</v>
      </c>
      <c r="HW21" s="391">
        <v>0</v>
      </c>
      <c r="HX21" s="391">
        <v>0</v>
      </c>
      <c r="HY21" s="391">
        <v>0</v>
      </c>
      <c r="HZ21" s="392">
        <v>0</v>
      </c>
      <c r="IA21" s="390">
        <v>737.41</v>
      </c>
      <c r="IB21" s="391">
        <v>0</v>
      </c>
      <c r="IC21" s="391">
        <v>5.5500000000000007</v>
      </c>
      <c r="ID21" s="391">
        <v>0</v>
      </c>
      <c r="IE21" s="391">
        <v>27.75</v>
      </c>
      <c r="IF21" s="391">
        <v>11</v>
      </c>
      <c r="IG21" s="392">
        <v>91.759999999999991</v>
      </c>
      <c r="IH21" s="354"/>
      <c r="II21" s="355"/>
      <c r="IJ21" s="355"/>
      <c r="IK21" s="355"/>
      <c r="IL21" s="355"/>
      <c r="IM21" s="355"/>
      <c r="IN21" s="356"/>
      <c r="IO21" s="390">
        <v>63.979106999999999</v>
      </c>
      <c r="IP21" s="391">
        <v>5.0889999999999995</v>
      </c>
      <c r="IQ21" s="391">
        <v>11.232069000000001</v>
      </c>
      <c r="IR21" s="391">
        <v>0</v>
      </c>
      <c r="IS21" s="391">
        <v>7.194</v>
      </c>
      <c r="IT21" s="391">
        <v>0</v>
      </c>
      <c r="IU21" s="399">
        <v>11.100000000000001</v>
      </c>
      <c r="IV21" s="354"/>
      <c r="IW21" s="355"/>
      <c r="IX21" s="355"/>
      <c r="IY21" s="355"/>
      <c r="IZ21" s="355"/>
      <c r="JA21" s="355"/>
      <c r="JB21" s="356"/>
    </row>
    <row r="22" spans="2:262" s="18" customFormat="1" ht="25" customHeight="1" thickTop="1" x14ac:dyDescent="0.35">
      <c r="B22" s="228">
        <v>2019</v>
      </c>
      <c r="C22" s="229" t="s">
        <v>49</v>
      </c>
      <c r="D22" s="365">
        <v>3393.1279811600002</v>
      </c>
      <c r="E22" s="363">
        <v>59.694547430000028</v>
      </c>
      <c r="F22" s="363">
        <v>436.11386228999993</v>
      </c>
      <c r="G22" s="363">
        <v>843.07500000000005</v>
      </c>
      <c r="H22" s="363">
        <v>0</v>
      </c>
      <c r="I22" s="363">
        <v>0</v>
      </c>
      <c r="J22" s="366">
        <v>2722.7172937099976</v>
      </c>
      <c r="K22" s="375">
        <v>932.92645642349999</v>
      </c>
      <c r="L22" s="376">
        <v>1108.6886114628996</v>
      </c>
      <c r="M22" s="376">
        <v>397.65560448400004</v>
      </c>
      <c r="N22" s="376">
        <v>0</v>
      </c>
      <c r="O22" s="376">
        <v>0</v>
      </c>
      <c r="P22" s="376">
        <v>0</v>
      </c>
      <c r="Q22" s="377">
        <v>5404.4490621768018</v>
      </c>
      <c r="R22" s="367"/>
      <c r="S22" s="368"/>
      <c r="T22" s="368"/>
      <c r="U22" s="368"/>
      <c r="V22" s="368"/>
      <c r="W22" s="368"/>
      <c r="X22" s="369"/>
      <c r="Y22" s="365">
        <v>3.7254209999999999</v>
      </c>
      <c r="Z22" s="363">
        <v>1665.9008379999998</v>
      </c>
      <c r="AA22" s="363">
        <v>319.73991000000001</v>
      </c>
      <c r="AB22" s="363">
        <v>0</v>
      </c>
      <c r="AC22" s="363">
        <v>278.194571</v>
      </c>
      <c r="AD22" s="363">
        <v>0</v>
      </c>
      <c r="AE22" s="366">
        <v>623.28084699999999</v>
      </c>
      <c r="AF22" s="365">
        <v>430.14404500000001</v>
      </c>
      <c r="AG22" s="363">
        <v>102.91786999999999</v>
      </c>
      <c r="AH22" s="363">
        <v>181.42959999999999</v>
      </c>
      <c r="AI22" s="363">
        <v>0</v>
      </c>
      <c r="AJ22" s="363">
        <v>6.93879</v>
      </c>
      <c r="AK22" s="363">
        <v>0</v>
      </c>
      <c r="AL22" s="383">
        <v>197.2570158</v>
      </c>
      <c r="AM22" s="365">
        <v>60.880014999999993</v>
      </c>
      <c r="AN22" s="363">
        <v>34.408000000000001</v>
      </c>
      <c r="AO22" s="363">
        <v>35.582118000000001</v>
      </c>
      <c r="AP22" s="363">
        <v>0</v>
      </c>
      <c r="AQ22" s="363">
        <v>30.056550000000001</v>
      </c>
      <c r="AR22" s="363">
        <v>0</v>
      </c>
      <c r="AS22" s="366">
        <v>132.68161931231447</v>
      </c>
      <c r="AT22" s="365">
        <v>298.80824112670001</v>
      </c>
      <c r="AU22" s="363">
        <v>23.050577153600006</v>
      </c>
      <c r="AV22" s="363">
        <v>537.15757764750015</v>
      </c>
      <c r="AW22" s="363">
        <v>16.483302833200007</v>
      </c>
      <c r="AX22" s="363">
        <v>-198.22135046540004</v>
      </c>
      <c r="AY22" s="363">
        <v>0</v>
      </c>
      <c r="AZ22" s="366">
        <v>1826.8396207697997</v>
      </c>
      <c r="BA22" s="365">
        <v>248.05863674031025</v>
      </c>
      <c r="BB22" s="363">
        <v>130.40727647969993</v>
      </c>
      <c r="BC22" s="363">
        <v>0</v>
      </c>
      <c r="BD22" s="363">
        <v>0</v>
      </c>
      <c r="BE22" s="363">
        <v>21.710308256547371</v>
      </c>
      <c r="BF22" s="363">
        <v>0</v>
      </c>
      <c r="BG22" s="366">
        <v>0</v>
      </c>
      <c r="BH22" s="365">
        <v>880.72907508000003</v>
      </c>
      <c r="BI22" s="363">
        <v>121.46923052229999</v>
      </c>
      <c r="BJ22" s="363">
        <v>133.952603555</v>
      </c>
      <c r="BK22" s="363">
        <v>13.829324999999999</v>
      </c>
      <c r="BL22" s="363">
        <v>2.1013022823999998</v>
      </c>
      <c r="BM22" s="363">
        <v>0</v>
      </c>
      <c r="BN22" s="366">
        <v>3578.5724089362002</v>
      </c>
      <c r="BO22" s="387">
        <v>86.660185833333344</v>
      </c>
      <c r="BP22" s="364">
        <v>138.91506104166669</v>
      </c>
      <c r="BQ22" s="364">
        <v>47.545082499999999</v>
      </c>
      <c r="BR22" s="364">
        <v>23.820188958333336</v>
      </c>
      <c r="BS22" s="364">
        <v>12.945515833333333</v>
      </c>
      <c r="BT22" s="364">
        <v>0</v>
      </c>
      <c r="BU22" s="388">
        <v>504.94475645833336</v>
      </c>
      <c r="BV22" s="365">
        <v>110.00011819720001</v>
      </c>
      <c r="BW22" s="363">
        <v>38.298970560400001</v>
      </c>
      <c r="BX22" s="363">
        <v>61.589541362799999</v>
      </c>
      <c r="BY22" s="363">
        <v>0</v>
      </c>
      <c r="BZ22" s="363">
        <v>21.7771545244</v>
      </c>
      <c r="CA22" s="363">
        <v>0</v>
      </c>
      <c r="CB22" s="366">
        <v>77.909840214800013</v>
      </c>
      <c r="CC22" s="365">
        <v>102.80000000000001</v>
      </c>
      <c r="CD22" s="363">
        <v>5</v>
      </c>
      <c r="CE22" s="363">
        <v>112.9</v>
      </c>
      <c r="CF22" s="363">
        <v>40.14</v>
      </c>
      <c r="CG22" s="363">
        <v>31.6</v>
      </c>
      <c r="CH22" s="363">
        <v>0</v>
      </c>
      <c r="CI22" s="366">
        <v>134.69999999999999</v>
      </c>
      <c r="CJ22" s="387">
        <v>0</v>
      </c>
      <c r="CK22" s="364">
        <v>0</v>
      </c>
      <c r="CL22" s="364">
        <v>0</v>
      </c>
      <c r="CM22" s="364">
        <v>0</v>
      </c>
      <c r="CN22" s="364">
        <v>0</v>
      </c>
      <c r="CO22" s="364">
        <v>0</v>
      </c>
      <c r="CP22" s="388">
        <v>0</v>
      </c>
      <c r="CQ22" s="365">
        <v>325.15328321999999</v>
      </c>
      <c r="CR22" s="363">
        <v>151.75945125529998</v>
      </c>
      <c r="CS22" s="363">
        <v>1.7768112</v>
      </c>
      <c r="CT22" s="363">
        <v>11.063459999999999</v>
      </c>
      <c r="CU22" s="363">
        <v>0.45608889899999999</v>
      </c>
      <c r="CV22" s="363">
        <v>0</v>
      </c>
      <c r="CW22" s="366">
        <v>4085.4543014417004</v>
      </c>
      <c r="CX22" s="365">
        <v>120.7</v>
      </c>
      <c r="CY22" s="363">
        <v>4.2</v>
      </c>
      <c r="CZ22" s="363">
        <v>23.799999999999997</v>
      </c>
      <c r="DA22" s="363">
        <v>12.899999999999999</v>
      </c>
      <c r="DB22" s="363">
        <v>21.7</v>
      </c>
      <c r="DC22" s="363">
        <v>0</v>
      </c>
      <c r="DD22" s="366">
        <v>186</v>
      </c>
      <c r="DE22" s="367"/>
      <c r="DF22" s="368"/>
      <c r="DG22" s="368"/>
      <c r="DH22" s="368"/>
      <c r="DI22" s="368"/>
      <c r="DJ22" s="368"/>
      <c r="DK22" s="369"/>
      <c r="DL22" s="365">
        <v>199.19380000000001</v>
      </c>
      <c r="DM22" s="363">
        <v>167.04255599999999</v>
      </c>
      <c r="DN22" s="363">
        <v>30.623472</v>
      </c>
      <c r="DO22" s="363">
        <v>0</v>
      </c>
      <c r="DP22" s="363">
        <v>0.75</v>
      </c>
      <c r="DQ22" s="363">
        <v>0</v>
      </c>
      <c r="DR22" s="366">
        <v>0.55859999999999999</v>
      </c>
      <c r="DS22" s="367"/>
      <c r="DT22" s="368"/>
      <c r="DU22" s="368"/>
      <c r="DV22" s="368"/>
      <c r="DW22" s="368"/>
      <c r="DX22" s="368"/>
      <c r="DY22" s="369"/>
      <c r="DZ22" s="365">
        <v>105.66235349999999</v>
      </c>
      <c r="EA22" s="363">
        <v>75.761692199999999</v>
      </c>
      <c r="EB22" s="363">
        <v>39.276511199999995</v>
      </c>
      <c r="EC22" s="363">
        <v>0</v>
      </c>
      <c r="ED22" s="363">
        <v>24.974738100000003</v>
      </c>
      <c r="EE22" s="363">
        <v>0</v>
      </c>
      <c r="EF22" s="366">
        <v>0</v>
      </c>
      <c r="EG22" s="365">
        <v>136.52869199999998</v>
      </c>
      <c r="EH22" s="363">
        <v>41.9</v>
      </c>
      <c r="EI22" s="363">
        <v>41.69</v>
      </c>
      <c r="EJ22" s="363">
        <v>0</v>
      </c>
      <c r="EK22" s="363">
        <v>28.799999999999997</v>
      </c>
      <c r="EL22" s="363">
        <v>0</v>
      </c>
      <c r="EM22" s="366">
        <v>57.414999999999999</v>
      </c>
      <c r="EN22" s="365">
        <v>254.3</v>
      </c>
      <c r="EO22" s="363">
        <v>0</v>
      </c>
      <c r="EP22" s="363">
        <v>87</v>
      </c>
      <c r="EQ22" s="363">
        <v>16.38</v>
      </c>
      <c r="ER22" s="363">
        <v>68.400000000000006</v>
      </c>
      <c r="ES22" s="363">
        <v>0</v>
      </c>
      <c r="ET22" s="366">
        <v>73.2</v>
      </c>
      <c r="EU22" s="367"/>
      <c r="EV22" s="368"/>
      <c r="EW22" s="368"/>
      <c r="EX22" s="368"/>
      <c r="EY22" s="368"/>
      <c r="EZ22" s="368"/>
      <c r="FA22" s="369"/>
      <c r="FB22" s="367"/>
      <c r="FC22" s="368"/>
      <c r="FD22" s="368"/>
      <c r="FE22" s="368"/>
      <c r="FF22" s="368"/>
      <c r="FG22" s="368"/>
      <c r="FH22" s="369"/>
      <c r="FI22" s="367"/>
      <c r="FJ22" s="368"/>
      <c r="FK22" s="368"/>
      <c r="FL22" s="368"/>
      <c r="FM22" s="368"/>
      <c r="FN22" s="368"/>
      <c r="FO22" s="369"/>
      <c r="FP22" s="367"/>
      <c r="FQ22" s="368"/>
      <c r="FR22" s="368"/>
      <c r="FS22" s="368"/>
      <c r="FT22" s="368"/>
      <c r="FU22" s="368"/>
      <c r="FV22" s="369"/>
      <c r="FW22" s="367"/>
      <c r="FX22" s="368"/>
      <c r="FY22" s="368"/>
      <c r="FZ22" s="368"/>
      <c r="GA22" s="368"/>
      <c r="GB22" s="368"/>
      <c r="GC22" s="369"/>
      <c r="GD22" s="450"/>
      <c r="GE22" s="368"/>
      <c r="GF22" s="368"/>
      <c r="GG22" s="368"/>
      <c r="GH22" s="368"/>
      <c r="GI22" s="368"/>
      <c r="GJ22" s="451"/>
      <c r="GK22" s="367"/>
      <c r="GL22" s="368"/>
      <c r="GM22" s="368"/>
      <c r="GN22" s="368"/>
      <c r="GO22" s="368"/>
      <c r="GP22" s="368"/>
      <c r="GQ22" s="369"/>
      <c r="GR22" s="450"/>
      <c r="GS22" s="368"/>
      <c r="GT22" s="368"/>
      <c r="GU22" s="368"/>
      <c r="GV22" s="368"/>
      <c r="GW22" s="368"/>
      <c r="GX22" s="369"/>
      <c r="GY22" s="365">
        <v>0</v>
      </c>
      <c r="GZ22" s="363">
        <v>0</v>
      </c>
      <c r="HA22" s="363">
        <v>0</v>
      </c>
      <c r="HB22" s="363">
        <v>0</v>
      </c>
      <c r="HC22" s="363">
        <v>0</v>
      </c>
      <c r="HD22" s="363">
        <v>0</v>
      </c>
      <c r="HE22" s="366">
        <v>0</v>
      </c>
      <c r="HF22" s="365">
        <v>370.17759999999998</v>
      </c>
      <c r="HG22" s="363">
        <v>50.0351</v>
      </c>
      <c r="HH22" s="363">
        <v>1337.8312000000001</v>
      </c>
      <c r="HI22" s="363"/>
      <c r="HJ22" s="363">
        <v>0</v>
      </c>
      <c r="HK22" s="363"/>
      <c r="HL22" s="366">
        <v>1419.4754</v>
      </c>
      <c r="HM22" s="365">
        <v>55.752801000000005</v>
      </c>
      <c r="HN22" s="363">
        <v>23.836297999999999</v>
      </c>
      <c r="HO22" s="363">
        <v>5.5600000000000005</v>
      </c>
      <c r="HP22" s="363">
        <v>0</v>
      </c>
      <c r="HQ22" s="363">
        <v>7.8318000000000003</v>
      </c>
      <c r="HR22" s="363">
        <v>0</v>
      </c>
      <c r="HS22" s="366">
        <v>21.541740000000001</v>
      </c>
      <c r="HT22" s="365">
        <v>225</v>
      </c>
      <c r="HU22" s="363">
        <v>0</v>
      </c>
      <c r="HV22" s="363">
        <v>0</v>
      </c>
      <c r="HW22" s="363">
        <v>0</v>
      </c>
      <c r="HX22" s="363">
        <v>0</v>
      </c>
      <c r="HY22" s="363">
        <v>0</v>
      </c>
      <c r="HZ22" s="366">
        <v>0</v>
      </c>
      <c r="IA22" s="365">
        <v>737.41</v>
      </c>
      <c r="IB22" s="363">
        <v>0</v>
      </c>
      <c r="IC22" s="363">
        <v>5.5500000000000007</v>
      </c>
      <c r="ID22" s="363">
        <v>0</v>
      </c>
      <c r="IE22" s="363">
        <v>27.75</v>
      </c>
      <c r="IF22" s="363">
        <v>11</v>
      </c>
      <c r="IG22" s="366">
        <v>91.759999999999991</v>
      </c>
      <c r="IH22" s="367"/>
      <c r="II22" s="368"/>
      <c r="IJ22" s="368"/>
      <c r="IK22" s="368"/>
      <c r="IL22" s="368"/>
      <c r="IM22" s="368"/>
      <c r="IN22" s="369"/>
      <c r="IO22" s="365">
        <v>63.979106999999999</v>
      </c>
      <c r="IP22" s="363">
        <v>5.7480000000000002</v>
      </c>
      <c r="IQ22" s="363">
        <v>11.367468000000001</v>
      </c>
      <c r="IR22" s="363">
        <v>0</v>
      </c>
      <c r="IS22" s="363">
        <v>8.1655000000000015</v>
      </c>
      <c r="IT22" s="363">
        <v>0</v>
      </c>
      <c r="IU22" s="383">
        <v>11.100000000000001</v>
      </c>
      <c r="IV22" s="367"/>
      <c r="IW22" s="368"/>
      <c r="IX22" s="368"/>
      <c r="IY22" s="368"/>
      <c r="IZ22" s="368"/>
      <c r="JA22" s="368"/>
      <c r="JB22" s="369"/>
    </row>
    <row r="23" spans="2:262" s="18" customFormat="1" ht="25" customHeight="1" x14ac:dyDescent="0.35">
      <c r="B23" s="198">
        <v>2019</v>
      </c>
      <c r="C23" s="199" t="s">
        <v>50</v>
      </c>
      <c r="D23" s="312">
        <v>2459.6538942800003</v>
      </c>
      <c r="E23" s="313">
        <v>51.421113659999996</v>
      </c>
      <c r="F23" s="313">
        <v>260.30150805000005</v>
      </c>
      <c r="G23" s="313">
        <v>843.07500000000005</v>
      </c>
      <c r="H23" s="313">
        <v>0</v>
      </c>
      <c r="I23" s="313">
        <v>0</v>
      </c>
      <c r="J23" s="314">
        <v>2383.6007740100004</v>
      </c>
      <c r="K23" s="315">
        <v>764.51582989320002</v>
      </c>
      <c r="L23" s="316">
        <v>161.76757470719988</v>
      </c>
      <c r="M23" s="316">
        <v>269.46806446559992</v>
      </c>
      <c r="N23" s="316">
        <v>0</v>
      </c>
      <c r="O23" s="316">
        <v>0</v>
      </c>
      <c r="P23" s="316">
        <v>0</v>
      </c>
      <c r="Q23" s="317">
        <v>5397.0014431255986</v>
      </c>
      <c r="R23" s="372"/>
      <c r="S23" s="373"/>
      <c r="T23" s="373"/>
      <c r="U23" s="373"/>
      <c r="V23" s="373"/>
      <c r="W23" s="373"/>
      <c r="X23" s="374"/>
      <c r="Y23" s="372"/>
      <c r="Z23" s="373"/>
      <c r="AA23" s="373"/>
      <c r="AB23" s="373"/>
      <c r="AC23" s="373"/>
      <c r="AD23" s="373"/>
      <c r="AE23" s="374"/>
      <c r="AF23" s="312">
        <v>386.471135</v>
      </c>
      <c r="AG23" s="313">
        <v>74.971550000000008</v>
      </c>
      <c r="AH23" s="313">
        <v>72.628931844322494</v>
      </c>
      <c r="AI23" s="313">
        <v>0</v>
      </c>
      <c r="AJ23" s="313">
        <v>3.6802200000000003</v>
      </c>
      <c r="AK23" s="313">
        <v>0</v>
      </c>
      <c r="AL23" s="321">
        <v>131.8246675</v>
      </c>
      <c r="AM23" s="312">
        <v>62.493557500000001</v>
      </c>
      <c r="AN23" s="313">
        <v>23.154199999999999</v>
      </c>
      <c r="AO23" s="313">
        <v>45.775981999999999</v>
      </c>
      <c r="AP23" s="313">
        <v>0</v>
      </c>
      <c r="AQ23" s="313">
        <v>28.255137999999999</v>
      </c>
      <c r="AR23" s="313">
        <v>0</v>
      </c>
      <c r="AS23" s="314">
        <v>186.2281220409732</v>
      </c>
      <c r="AT23" s="312">
        <v>505.09581790389944</v>
      </c>
      <c r="AU23" s="313">
        <v>179.74630561069981</v>
      </c>
      <c r="AV23" s="313">
        <v>347.01060531659977</v>
      </c>
      <c r="AW23" s="313">
        <v>17.517770911899987</v>
      </c>
      <c r="AX23" s="313">
        <v>232.42287042929988</v>
      </c>
      <c r="AY23" s="313">
        <v>0</v>
      </c>
      <c r="AZ23" s="314">
        <v>3452.1348911917962</v>
      </c>
      <c r="BA23" s="312">
        <v>270.44040000000001</v>
      </c>
      <c r="BB23" s="313">
        <v>204.36349300000001</v>
      </c>
      <c r="BC23" s="313">
        <v>0</v>
      </c>
      <c r="BD23" s="313">
        <v>0</v>
      </c>
      <c r="BE23" s="313">
        <v>11.99358</v>
      </c>
      <c r="BF23" s="313">
        <v>0</v>
      </c>
      <c r="BG23" s="314">
        <v>0</v>
      </c>
      <c r="BH23" s="312">
        <v>129.20622680230002</v>
      </c>
      <c r="BI23" s="313">
        <v>871.5321034189999</v>
      </c>
      <c r="BJ23" s="313">
        <v>982.0693965948999</v>
      </c>
      <c r="BK23" s="313">
        <v>13.755925000000001</v>
      </c>
      <c r="BL23" s="313">
        <v>12.9664371027</v>
      </c>
      <c r="BM23" s="313">
        <v>0</v>
      </c>
      <c r="BN23" s="314">
        <v>1275.3213876805003</v>
      </c>
      <c r="BO23" s="325">
        <v>60.498822935</v>
      </c>
      <c r="BP23" s="326">
        <v>268.83862794999999</v>
      </c>
      <c r="BQ23" s="326">
        <v>53.635093130000001</v>
      </c>
      <c r="BR23" s="326">
        <v>23.748578810000001</v>
      </c>
      <c r="BS23" s="326">
        <v>15.73905192</v>
      </c>
      <c r="BT23" s="326">
        <v>0</v>
      </c>
      <c r="BU23" s="327">
        <v>655.39475366480008</v>
      </c>
      <c r="BV23" s="312">
        <v>98.588172731399993</v>
      </c>
      <c r="BW23" s="313">
        <v>16.702803988200003</v>
      </c>
      <c r="BX23" s="313">
        <v>39.538224458400002</v>
      </c>
      <c r="BY23" s="313">
        <v>0</v>
      </c>
      <c r="BZ23" s="313">
        <v>17.017955408999999</v>
      </c>
      <c r="CA23" s="313">
        <v>0</v>
      </c>
      <c r="CB23" s="314">
        <v>126.76881064570001</v>
      </c>
      <c r="CC23" s="312">
        <v>226.97781849999998</v>
      </c>
      <c r="CD23" s="313">
        <v>0</v>
      </c>
      <c r="CE23" s="313">
        <v>55.762158394160579</v>
      </c>
      <c r="CF23" s="313">
        <v>40.148099999999999</v>
      </c>
      <c r="CG23" s="313">
        <v>15.534322240000002</v>
      </c>
      <c r="CH23" s="313">
        <v>0</v>
      </c>
      <c r="CI23" s="314">
        <v>120.54219028999999</v>
      </c>
      <c r="CJ23" s="325">
        <v>85.813201620000001</v>
      </c>
      <c r="CK23" s="326">
        <v>137.558282195</v>
      </c>
      <c r="CL23" s="326">
        <v>114.77128872</v>
      </c>
      <c r="CM23" s="326">
        <v>45.257142739999999</v>
      </c>
      <c r="CN23" s="326">
        <v>10.80217702</v>
      </c>
      <c r="CO23" s="326">
        <v>0</v>
      </c>
      <c r="CP23" s="327">
        <v>1650.400963305</v>
      </c>
      <c r="CQ23" s="312">
        <v>37.346209412999997</v>
      </c>
      <c r="CR23" s="313">
        <v>87.362653456800004</v>
      </c>
      <c r="CS23" s="313">
        <v>668.91565955620001</v>
      </c>
      <c r="CT23" s="313">
        <v>11.00474</v>
      </c>
      <c r="CU23" s="313">
        <v>3.7195209326000005</v>
      </c>
      <c r="CV23" s="313">
        <v>0</v>
      </c>
      <c r="CW23" s="314">
        <v>1537.3461455208001</v>
      </c>
      <c r="CX23" s="312">
        <v>91.787437000000011</v>
      </c>
      <c r="CY23" s="313">
        <v>0</v>
      </c>
      <c r="CZ23" s="313">
        <v>25.098800000000001</v>
      </c>
      <c r="DA23" s="313">
        <v>12.8856</v>
      </c>
      <c r="DB23" s="313">
        <v>17.252135119999998</v>
      </c>
      <c r="DC23" s="313">
        <v>0</v>
      </c>
      <c r="DD23" s="314">
        <v>238.81272186999999</v>
      </c>
      <c r="DE23" s="372"/>
      <c r="DF23" s="373"/>
      <c r="DG23" s="373"/>
      <c r="DH23" s="373"/>
      <c r="DI23" s="373"/>
      <c r="DJ23" s="373"/>
      <c r="DK23" s="374"/>
      <c r="DL23" s="312">
        <v>222.91140000000001</v>
      </c>
      <c r="DM23" s="313">
        <v>75.933050000000009</v>
      </c>
      <c r="DN23" s="313">
        <v>14.27106</v>
      </c>
      <c r="DO23" s="313">
        <v>0</v>
      </c>
      <c r="DP23" s="313">
        <v>1.35</v>
      </c>
      <c r="DQ23" s="313">
        <v>0</v>
      </c>
      <c r="DR23" s="314">
        <v>0</v>
      </c>
      <c r="DS23" s="372"/>
      <c r="DT23" s="373"/>
      <c r="DU23" s="373"/>
      <c r="DV23" s="373"/>
      <c r="DW23" s="373"/>
      <c r="DX23" s="373"/>
      <c r="DY23" s="374"/>
      <c r="DZ23" s="312">
        <v>107.10000000000001</v>
      </c>
      <c r="EA23" s="313">
        <v>83.278885900000006</v>
      </c>
      <c r="EB23" s="313">
        <v>97.471645599999988</v>
      </c>
      <c r="EC23" s="313">
        <v>44.4</v>
      </c>
      <c r="ED23" s="313">
        <v>25.316857800000008</v>
      </c>
      <c r="EE23" s="313">
        <v>0</v>
      </c>
      <c r="EF23" s="314">
        <v>303.55540000000002</v>
      </c>
      <c r="EG23" s="312">
        <v>115.791776</v>
      </c>
      <c r="EH23" s="313">
        <v>45</v>
      </c>
      <c r="EI23" s="313">
        <v>34.82</v>
      </c>
      <c r="EJ23" s="313">
        <v>0</v>
      </c>
      <c r="EK23" s="313">
        <v>42</v>
      </c>
      <c r="EL23" s="313">
        <v>0</v>
      </c>
      <c r="EM23" s="314">
        <v>83.512500000000003</v>
      </c>
      <c r="EN23" s="372"/>
      <c r="EO23" s="373"/>
      <c r="EP23" s="373"/>
      <c r="EQ23" s="373"/>
      <c r="ER23" s="373"/>
      <c r="ES23" s="373"/>
      <c r="ET23" s="374"/>
      <c r="EU23" s="372"/>
      <c r="EV23" s="373"/>
      <c r="EW23" s="373"/>
      <c r="EX23" s="373"/>
      <c r="EY23" s="373"/>
      <c r="EZ23" s="373"/>
      <c r="FA23" s="374"/>
      <c r="FB23" s="372"/>
      <c r="FC23" s="373"/>
      <c r="FD23" s="373"/>
      <c r="FE23" s="373"/>
      <c r="FF23" s="373"/>
      <c r="FG23" s="373"/>
      <c r="FH23" s="374"/>
      <c r="FI23" s="372"/>
      <c r="FJ23" s="373"/>
      <c r="FK23" s="373"/>
      <c r="FL23" s="373"/>
      <c r="FM23" s="373"/>
      <c r="FN23" s="373"/>
      <c r="FO23" s="374"/>
      <c r="FP23" s="372"/>
      <c r="FQ23" s="373"/>
      <c r="FR23" s="373"/>
      <c r="FS23" s="373"/>
      <c r="FT23" s="373"/>
      <c r="FU23" s="373"/>
      <c r="FV23" s="374"/>
      <c r="FW23" s="372"/>
      <c r="FX23" s="373"/>
      <c r="FY23" s="373"/>
      <c r="FZ23" s="373"/>
      <c r="GA23" s="373"/>
      <c r="GB23" s="373"/>
      <c r="GC23" s="374"/>
      <c r="GD23" s="424"/>
      <c r="GE23" s="373"/>
      <c r="GF23" s="373"/>
      <c r="GG23" s="373"/>
      <c r="GH23" s="373"/>
      <c r="GI23" s="373"/>
      <c r="GJ23" s="452"/>
      <c r="GK23" s="372"/>
      <c r="GL23" s="373"/>
      <c r="GM23" s="373"/>
      <c r="GN23" s="373"/>
      <c r="GO23" s="373"/>
      <c r="GP23" s="373"/>
      <c r="GQ23" s="374"/>
      <c r="GR23" s="424"/>
      <c r="GS23" s="373"/>
      <c r="GT23" s="373"/>
      <c r="GU23" s="373"/>
      <c r="GV23" s="373"/>
      <c r="GW23" s="373"/>
      <c r="GX23" s="374"/>
      <c r="GY23" s="312">
        <v>0</v>
      </c>
      <c r="GZ23" s="313">
        <v>0</v>
      </c>
      <c r="HA23" s="313">
        <v>0</v>
      </c>
      <c r="HB23" s="313">
        <v>0</v>
      </c>
      <c r="HC23" s="313">
        <v>0</v>
      </c>
      <c r="HD23" s="313">
        <v>0</v>
      </c>
      <c r="HE23" s="314">
        <v>0</v>
      </c>
      <c r="HF23" s="312">
        <v>372.28660000000002</v>
      </c>
      <c r="HG23" s="313">
        <v>109.4534</v>
      </c>
      <c r="HH23" s="313">
        <v>501.76440000000002</v>
      </c>
      <c r="HI23" s="313"/>
      <c r="HJ23" s="313">
        <v>0</v>
      </c>
      <c r="HK23" s="313"/>
      <c r="HL23" s="314">
        <v>1382.1276</v>
      </c>
      <c r="HM23" s="312">
        <v>55.752801000000005</v>
      </c>
      <c r="HN23" s="313">
        <v>6.2636000000000003</v>
      </c>
      <c r="HO23" s="313">
        <v>10.2798716</v>
      </c>
      <c r="HP23" s="313">
        <v>0</v>
      </c>
      <c r="HQ23" s="313">
        <v>7.2976999999999999</v>
      </c>
      <c r="HR23" s="313">
        <v>0</v>
      </c>
      <c r="HS23" s="314">
        <v>21.541740000000001</v>
      </c>
      <c r="HT23" s="312">
        <v>225</v>
      </c>
      <c r="HU23" s="313">
        <v>0</v>
      </c>
      <c r="HV23" s="313">
        <v>0</v>
      </c>
      <c r="HW23" s="313">
        <v>0</v>
      </c>
      <c r="HX23" s="313">
        <v>0</v>
      </c>
      <c r="HY23" s="313">
        <v>0</v>
      </c>
      <c r="HZ23" s="314">
        <v>0</v>
      </c>
      <c r="IA23" s="312">
        <v>737.41</v>
      </c>
      <c r="IB23" s="313">
        <v>31.45</v>
      </c>
      <c r="IC23" s="313">
        <v>5.5500000000000007</v>
      </c>
      <c r="ID23" s="313">
        <v>55.5</v>
      </c>
      <c r="IE23" s="313">
        <v>27.75</v>
      </c>
      <c r="IF23" s="313">
        <v>11</v>
      </c>
      <c r="IG23" s="314">
        <v>91.759999999999991</v>
      </c>
      <c r="IH23" s="372"/>
      <c r="II23" s="373"/>
      <c r="IJ23" s="373"/>
      <c r="IK23" s="373"/>
      <c r="IL23" s="373"/>
      <c r="IM23" s="373"/>
      <c r="IN23" s="374"/>
      <c r="IO23" s="312">
        <v>63.979106999999999</v>
      </c>
      <c r="IP23" s="313">
        <v>11.7364</v>
      </c>
      <c r="IQ23" s="313">
        <v>7.1057480000000002</v>
      </c>
      <c r="IR23" s="313">
        <v>0</v>
      </c>
      <c r="IS23" s="313">
        <v>9.9457680000000011</v>
      </c>
      <c r="IT23" s="313">
        <v>0</v>
      </c>
      <c r="IU23" s="321">
        <v>11.100000000000001</v>
      </c>
      <c r="IV23" s="372"/>
      <c r="IW23" s="373"/>
      <c r="IX23" s="373"/>
      <c r="IY23" s="373"/>
      <c r="IZ23" s="373"/>
      <c r="JA23" s="373"/>
      <c r="JB23" s="374"/>
    </row>
    <row r="24" spans="2:262" s="18" customFormat="1" ht="25" customHeight="1" x14ac:dyDescent="0.35">
      <c r="B24" s="198">
        <v>2019</v>
      </c>
      <c r="C24" s="199" t="s">
        <v>47</v>
      </c>
      <c r="D24" s="312">
        <v>3379.2936470300001</v>
      </c>
      <c r="E24" s="313">
        <v>166.10567913</v>
      </c>
      <c r="F24" s="313">
        <v>409.72440704000002</v>
      </c>
      <c r="G24" s="313">
        <v>843.07500000000005</v>
      </c>
      <c r="H24" s="313">
        <v>0</v>
      </c>
      <c r="I24" s="313">
        <v>0</v>
      </c>
      <c r="J24" s="314">
        <v>2656.7654219599999</v>
      </c>
      <c r="K24" s="315">
        <v>706.68306592360011</v>
      </c>
      <c r="L24" s="316">
        <v>534.60301022640022</v>
      </c>
      <c r="M24" s="316">
        <v>303.91740232080008</v>
      </c>
      <c r="N24" s="316">
        <v>0</v>
      </c>
      <c r="O24" s="316">
        <v>0</v>
      </c>
      <c r="P24" s="316">
        <v>0</v>
      </c>
      <c r="Q24" s="317">
        <v>5124.9289285581999</v>
      </c>
      <c r="R24" s="372"/>
      <c r="S24" s="373"/>
      <c r="T24" s="373"/>
      <c r="U24" s="373"/>
      <c r="V24" s="373"/>
      <c r="W24" s="373"/>
      <c r="X24" s="374"/>
      <c r="Y24" s="372"/>
      <c r="Z24" s="373"/>
      <c r="AA24" s="373"/>
      <c r="AB24" s="373"/>
      <c r="AC24" s="373"/>
      <c r="AD24" s="373"/>
      <c r="AE24" s="374"/>
      <c r="AF24" s="312">
        <v>395.80000000000007</v>
      </c>
      <c r="AG24" s="313">
        <v>76.86</v>
      </c>
      <c r="AH24" s="313">
        <v>143.07999999999998</v>
      </c>
      <c r="AI24" s="313">
        <v>0</v>
      </c>
      <c r="AJ24" s="313">
        <v>3.2</v>
      </c>
      <c r="AK24" s="313">
        <v>0</v>
      </c>
      <c r="AL24" s="321">
        <v>132.32999999999998</v>
      </c>
      <c r="AM24" s="312">
        <v>66.294999099999998</v>
      </c>
      <c r="AN24" s="313">
        <v>93.900514999999999</v>
      </c>
      <c r="AO24" s="313">
        <v>74.878034</v>
      </c>
      <c r="AP24" s="313">
        <v>0</v>
      </c>
      <c r="AQ24" s="313">
        <v>28.552143000000001</v>
      </c>
      <c r="AR24" s="313">
        <v>0</v>
      </c>
      <c r="AS24" s="314">
        <v>117.69488718605811</v>
      </c>
      <c r="AT24" s="312">
        <v>765.47262924710003</v>
      </c>
      <c r="AU24" s="313">
        <v>141.01598760070007</v>
      </c>
      <c r="AV24" s="313">
        <v>96.655099891800035</v>
      </c>
      <c r="AW24" s="313">
        <v>18.928355939500001</v>
      </c>
      <c r="AX24" s="313">
        <v>13.530934493599998</v>
      </c>
      <c r="AY24" s="313">
        <v>0</v>
      </c>
      <c r="AZ24" s="314">
        <v>571.89771422590002</v>
      </c>
      <c r="BA24" s="312">
        <v>0</v>
      </c>
      <c r="BB24" s="313">
        <v>0</v>
      </c>
      <c r="BC24" s="313">
        <v>0</v>
      </c>
      <c r="BD24" s="313">
        <v>0</v>
      </c>
      <c r="BE24" s="313">
        <v>0</v>
      </c>
      <c r="BF24" s="313">
        <v>0</v>
      </c>
      <c r="BG24" s="314">
        <v>0</v>
      </c>
      <c r="BH24" s="312">
        <v>135.37468571490001</v>
      </c>
      <c r="BI24" s="313">
        <v>376.27451020270001</v>
      </c>
      <c r="BJ24" s="313">
        <v>1483.735305014</v>
      </c>
      <c r="BK24" s="313">
        <v>14.693649329799999</v>
      </c>
      <c r="BL24" s="313">
        <v>36.084992424299998</v>
      </c>
      <c r="BM24" s="313">
        <v>0</v>
      </c>
      <c r="BN24" s="314">
        <v>1302.9363466859004</v>
      </c>
      <c r="BO24" s="325">
        <v>67.710171760000009</v>
      </c>
      <c r="BP24" s="326">
        <v>72.487496440000001</v>
      </c>
      <c r="BQ24" s="326">
        <v>36.781335800000008</v>
      </c>
      <c r="BR24" s="326">
        <v>23.70558016</v>
      </c>
      <c r="BS24" s="326">
        <v>18.019344520000001</v>
      </c>
      <c r="BT24" s="326">
        <v>0</v>
      </c>
      <c r="BU24" s="327">
        <v>916.09357344000011</v>
      </c>
      <c r="BV24" s="312">
        <v>93.934210000000007</v>
      </c>
      <c r="BW24" s="313">
        <v>11.4015415</v>
      </c>
      <c r="BX24" s="313">
        <v>41.437427999999997</v>
      </c>
      <c r="BY24" s="313">
        <v>0</v>
      </c>
      <c r="BZ24" s="313">
        <v>34.221524000000002</v>
      </c>
      <c r="CA24" s="313">
        <v>0</v>
      </c>
      <c r="CB24" s="314">
        <v>59.093499999999992</v>
      </c>
      <c r="CC24" s="312">
        <v>234.56973125000002</v>
      </c>
      <c r="CD24" s="313">
        <v>0</v>
      </c>
      <c r="CE24" s="313">
        <v>42.904126598540145</v>
      </c>
      <c r="CF24" s="313">
        <v>66.64</v>
      </c>
      <c r="CG24" s="313">
        <v>27.509266580000002</v>
      </c>
      <c r="CH24" s="313">
        <v>0</v>
      </c>
      <c r="CI24" s="314">
        <v>105.02560564000001</v>
      </c>
      <c r="CJ24" s="325">
        <v>114.77402464000001</v>
      </c>
      <c r="CK24" s="326">
        <v>140.45999616</v>
      </c>
      <c r="CL24" s="326">
        <v>85.079238520000004</v>
      </c>
      <c r="CM24" s="326">
        <v>44.832217840000006</v>
      </c>
      <c r="CN24" s="326">
        <v>16.050037440000001</v>
      </c>
      <c r="CO24" s="326">
        <v>0</v>
      </c>
      <c r="CP24" s="327">
        <v>1668.5129736400002</v>
      </c>
      <c r="CQ24" s="312">
        <v>155.4262975693</v>
      </c>
      <c r="CR24" s="313">
        <v>145.74425898459998</v>
      </c>
      <c r="CS24" s="313">
        <v>11.247286540000001</v>
      </c>
      <c r="CT24" s="313">
        <v>11.889773550899999</v>
      </c>
      <c r="CU24" s="313">
        <v>4.0571502121999998</v>
      </c>
      <c r="CV24" s="313">
        <v>0</v>
      </c>
      <c r="CW24" s="314">
        <v>1565.5781924382004</v>
      </c>
      <c r="CX24" s="312">
        <v>86.617064966666675</v>
      </c>
      <c r="CY24" s="313">
        <v>0</v>
      </c>
      <c r="CZ24" s="313">
        <v>18.067499999999999</v>
      </c>
      <c r="DA24" s="313">
        <v>11.14</v>
      </c>
      <c r="DB24" s="313">
        <v>9.7679063199999998</v>
      </c>
      <c r="DC24" s="313">
        <v>0</v>
      </c>
      <c r="DD24" s="314">
        <v>303.54000000000002</v>
      </c>
      <c r="DE24" s="372"/>
      <c r="DF24" s="373"/>
      <c r="DG24" s="373"/>
      <c r="DH24" s="373"/>
      <c r="DI24" s="373"/>
      <c r="DJ24" s="373"/>
      <c r="DK24" s="374"/>
      <c r="DL24" s="372"/>
      <c r="DM24" s="373"/>
      <c r="DN24" s="373"/>
      <c r="DO24" s="373"/>
      <c r="DP24" s="373"/>
      <c r="DQ24" s="373"/>
      <c r="DR24" s="374"/>
      <c r="DS24" s="372"/>
      <c r="DT24" s="373"/>
      <c r="DU24" s="373"/>
      <c r="DV24" s="373"/>
      <c r="DW24" s="373"/>
      <c r="DX24" s="373"/>
      <c r="DY24" s="374"/>
      <c r="DZ24" s="312">
        <v>96.04</v>
      </c>
      <c r="EA24" s="313">
        <v>51.599999999999994</v>
      </c>
      <c r="EB24" s="313">
        <v>125.71</v>
      </c>
      <c r="EC24" s="313">
        <v>0</v>
      </c>
      <c r="ED24" s="313">
        <v>22.7</v>
      </c>
      <c r="EE24" s="313">
        <v>0</v>
      </c>
      <c r="EF24" s="314">
        <v>106.33</v>
      </c>
      <c r="EG24" s="372"/>
      <c r="EH24" s="373"/>
      <c r="EI24" s="373"/>
      <c r="EJ24" s="373"/>
      <c r="EK24" s="373"/>
      <c r="EL24" s="373"/>
      <c r="EM24" s="374"/>
      <c r="EN24" s="372"/>
      <c r="EO24" s="373"/>
      <c r="EP24" s="373"/>
      <c r="EQ24" s="373"/>
      <c r="ER24" s="373"/>
      <c r="ES24" s="373"/>
      <c r="ET24" s="374"/>
      <c r="EU24" s="372"/>
      <c r="EV24" s="373"/>
      <c r="EW24" s="373"/>
      <c r="EX24" s="373"/>
      <c r="EY24" s="373"/>
      <c r="EZ24" s="373"/>
      <c r="FA24" s="374"/>
      <c r="FB24" s="372"/>
      <c r="FC24" s="373"/>
      <c r="FD24" s="373"/>
      <c r="FE24" s="373"/>
      <c r="FF24" s="373"/>
      <c r="FG24" s="373"/>
      <c r="FH24" s="374"/>
      <c r="FI24" s="372"/>
      <c r="FJ24" s="373"/>
      <c r="FK24" s="373"/>
      <c r="FL24" s="373"/>
      <c r="FM24" s="373"/>
      <c r="FN24" s="373"/>
      <c r="FO24" s="374"/>
      <c r="FP24" s="372"/>
      <c r="FQ24" s="373"/>
      <c r="FR24" s="373"/>
      <c r="FS24" s="373"/>
      <c r="FT24" s="373"/>
      <c r="FU24" s="373"/>
      <c r="FV24" s="374"/>
      <c r="FW24" s="372"/>
      <c r="FX24" s="373"/>
      <c r="FY24" s="373"/>
      <c r="FZ24" s="373"/>
      <c r="GA24" s="373"/>
      <c r="GB24" s="373"/>
      <c r="GC24" s="374"/>
      <c r="GD24" s="424"/>
      <c r="GE24" s="373"/>
      <c r="GF24" s="373"/>
      <c r="GG24" s="373"/>
      <c r="GH24" s="373"/>
      <c r="GI24" s="373"/>
      <c r="GJ24" s="452"/>
      <c r="GK24" s="372"/>
      <c r="GL24" s="373"/>
      <c r="GM24" s="373"/>
      <c r="GN24" s="373"/>
      <c r="GO24" s="373"/>
      <c r="GP24" s="373"/>
      <c r="GQ24" s="374"/>
      <c r="GR24" s="424"/>
      <c r="GS24" s="373"/>
      <c r="GT24" s="373"/>
      <c r="GU24" s="373"/>
      <c r="GV24" s="373"/>
      <c r="GW24" s="373"/>
      <c r="GX24" s="374"/>
      <c r="GY24" s="312">
        <v>681.61669390000031</v>
      </c>
      <c r="GZ24" s="313">
        <v>17.165400000000002</v>
      </c>
      <c r="HA24" s="313">
        <v>919.43813154000009</v>
      </c>
      <c r="HB24" s="313">
        <v>0</v>
      </c>
      <c r="HC24" s="313">
        <v>0</v>
      </c>
      <c r="HD24" s="313">
        <v>0</v>
      </c>
      <c r="HE24" s="314">
        <v>410.94575791000005</v>
      </c>
      <c r="HF24" s="312">
        <v>369.17860000000002</v>
      </c>
      <c r="HG24" s="313">
        <v>19.8764</v>
      </c>
      <c r="HH24" s="313">
        <v>502.80779999999999</v>
      </c>
      <c r="HI24" s="313"/>
      <c r="HJ24" s="313">
        <v>0</v>
      </c>
      <c r="HK24" s="313"/>
      <c r="HL24" s="314">
        <v>1419.4754</v>
      </c>
      <c r="HM24" s="312">
        <v>55.752801000000005</v>
      </c>
      <c r="HN24" s="313">
        <v>6.1105</v>
      </c>
      <c r="HO24" s="313">
        <v>5.4935</v>
      </c>
      <c r="HP24" s="313">
        <v>0</v>
      </c>
      <c r="HQ24" s="313">
        <v>3.9028</v>
      </c>
      <c r="HR24" s="313">
        <v>0</v>
      </c>
      <c r="HS24" s="314">
        <v>21.541740000000001</v>
      </c>
      <c r="HT24" s="312">
        <v>225</v>
      </c>
      <c r="HU24" s="313">
        <v>0</v>
      </c>
      <c r="HV24" s="313">
        <v>0</v>
      </c>
      <c r="HW24" s="313">
        <v>0</v>
      </c>
      <c r="HX24" s="313">
        <v>0</v>
      </c>
      <c r="HY24" s="313">
        <v>0</v>
      </c>
      <c r="HZ24" s="314">
        <v>0</v>
      </c>
      <c r="IA24" s="312">
        <v>726.31</v>
      </c>
      <c r="IB24" s="313">
        <v>31.45</v>
      </c>
      <c r="IC24" s="313">
        <v>5.5500000000000007</v>
      </c>
      <c r="ID24" s="313">
        <v>0</v>
      </c>
      <c r="IE24" s="313">
        <v>27.75</v>
      </c>
      <c r="IF24" s="313">
        <v>11</v>
      </c>
      <c r="IG24" s="314">
        <v>91.759999999999991</v>
      </c>
      <c r="IH24" s="372"/>
      <c r="II24" s="373"/>
      <c r="IJ24" s="373"/>
      <c r="IK24" s="373"/>
      <c r="IL24" s="373"/>
      <c r="IM24" s="373"/>
      <c r="IN24" s="374"/>
      <c r="IO24" s="312">
        <v>63.979106999999999</v>
      </c>
      <c r="IP24" s="313">
        <v>0</v>
      </c>
      <c r="IQ24" s="313">
        <v>3.9008519999999995</v>
      </c>
      <c r="IR24" s="313">
        <v>0</v>
      </c>
      <c r="IS24" s="313">
        <v>11.753299999999999</v>
      </c>
      <c r="IT24" s="313">
        <v>0</v>
      </c>
      <c r="IU24" s="321">
        <v>10.738</v>
      </c>
      <c r="IV24" s="372"/>
      <c r="IW24" s="373"/>
      <c r="IX24" s="373"/>
      <c r="IY24" s="373"/>
      <c r="IZ24" s="373"/>
      <c r="JA24" s="373"/>
      <c r="JB24" s="374"/>
    </row>
    <row r="25" spans="2:262" s="18" customFormat="1" ht="25" customHeight="1" thickBot="1" x14ac:dyDescent="0.4">
      <c r="B25" s="266">
        <v>2019</v>
      </c>
      <c r="C25" s="267" t="s">
        <v>48</v>
      </c>
      <c r="D25" s="390">
        <v>2900.6760219900002</v>
      </c>
      <c r="E25" s="391">
        <v>167.18834373999999</v>
      </c>
      <c r="F25" s="391">
        <v>276.46287881000001</v>
      </c>
      <c r="G25" s="391">
        <v>835.58474999999999</v>
      </c>
      <c r="H25" s="391">
        <v>0</v>
      </c>
      <c r="I25" s="391">
        <v>0</v>
      </c>
      <c r="J25" s="392">
        <v>3075.6897129100007</v>
      </c>
      <c r="K25" s="393">
        <v>639.62195370970005</v>
      </c>
      <c r="L25" s="394">
        <v>125.5924623343</v>
      </c>
      <c r="M25" s="394">
        <v>352.54053407040004</v>
      </c>
      <c r="N25" s="394">
        <v>0</v>
      </c>
      <c r="O25" s="394">
        <v>0</v>
      </c>
      <c r="P25" s="394">
        <v>0</v>
      </c>
      <c r="Q25" s="395">
        <v>5156.9286384434008</v>
      </c>
      <c r="R25" s="354"/>
      <c r="S25" s="355"/>
      <c r="T25" s="355"/>
      <c r="U25" s="355"/>
      <c r="V25" s="355"/>
      <c r="W25" s="355"/>
      <c r="X25" s="356"/>
      <c r="Y25" s="354"/>
      <c r="Z25" s="355"/>
      <c r="AA25" s="355"/>
      <c r="AB25" s="355"/>
      <c r="AC25" s="355"/>
      <c r="AD25" s="355"/>
      <c r="AE25" s="356"/>
      <c r="AF25" s="390">
        <v>392.81</v>
      </c>
      <c r="AG25" s="391">
        <v>222.71</v>
      </c>
      <c r="AH25" s="391">
        <v>107.48</v>
      </c>
      <c r="AI25" s="391">
        <v>52.66</v>
      </c>
      <c r="AJ25" s="391">
        <v>9.14</v>
      </c>
      <c r="AK25" s="391">
        <v>0</v>
      </c>
      <c r="AL25" s="399">
        <v>136.33600000000001</v>
      </c>
      <c r="AM25" s="390">
        <v>62.727400299999999</v>
      </c>
      <c r="AN25" s="391">
        <v>22.339549999999999</v>
      </c>
      <c r="AO25" s="391">
        <v>70.890866000000003</v>
      </c>
      <c r="AP25" s="391">
        <v>0</v>
      </c>
      <c r="AQ25" s="391">
        <v>17.134399999999999</v>
      </c>
      <c r="AR25" s="391">
        <v>0</v>
      </c>
      <c r="AS25" s="392">
        <v>127.50571161249999</v>
      </c>
      <c r="AT25" s="390">
        <v>716.82637953320011</v>
      </c>
      <c r="AU25" s="391">
        <v>147.66934688339995</v>
      </c>
      <c r="AV25" s="391">
        <v>191.49970487249999</v>
      </c>
      <c r="AW25" s="391">
        <v>16.248777391500003</v>
      </c>
      <c r="AX25" s="391">
        <v>28.038040057500002</v>
      </c>
      <c r="AY25" s="391">
        <v>0</v>
      </c>
      <c r="AZ25" s="392">
        <v>255.20007273130003</v>
      </c>
      <c r="BA25" s="390">
        <v>0</v>
      </c>
      <c r="BB25" s="391">
        <v>0</v>
      </c>
      <c r="BC25" s="391">
        <v>0</v>
      </c>
      <c r="BD25" s="391">
        <v>0</v>
      </c>
      <c r="BE25" s="391">
        <v>0</v>
      </c>
      <c r="BF25" s="391">
        <v>0</v>
      </c>
      <c r="BG25" s="392">
        <v>0</v>
      </c>
      <c r="BH25" s="390">
        <v>413.04129760887599</v>
      </c>
      <c r="BI25" s="391">
        <v>1147.094988777018</v>
      </c>
      <c r="BJ25" s="391">
        <v>757.52945799051804</v>
      </c>
      <c r="BK25" s="391">
        <v>42.635918905183999</v>
      </c>
      <c r="BL25" s="391">
        <v>5.2403128992079999</v>
      </c>
      <c r="BM25" s="391">
        <v>0</v>
      </c>
      <c r="BN25" s="392">
        <v>237.58807362757599</v>
      </c>
      <c r="BO25" s="403">
        <v>45.268859050000003</v>
      </c>
      <c r="BP25" s="404">
        <v>52.20129163</v>
      </c>
      <c r="BQ25" s="404">
        <v>52.245873190000005</v>
      </c>
      <c r="BR25" s="404">
        <v>28.691948990000004</v>
      </c>
      <c r="BS25" s="404">
        <v>27.792887530000002</v>
      </c>
      <c r="BT25" s="404">
        <v>0</v>
      </c>
      <c r="BU25" s="405">
        <v>542.31610175000003</v>
      </c>
      <c r="BV25" s="390">
        <v>75.186674000000011</v>
      </c>
      <c r="BW25" s="391">
        <v>21.872054499999997</v>
      </c>
      <c r="BX25" s="391">
        <v>50.753993999999999</v>
      </c>
      <c r="BY25" s="391">
        <v>35.395018</v>
      </c>
      <c r="BZ25" s="391">
        <v>47.827949000000004</v>
      </c>
      <c r="CA25" s="391">
        <v>0</v>
      </c>
      <c r="CB25" s="392">
        <v>53.832134999999994</v>
      </c>
      <c r="CC25" s="390">
        <v>226.16000000000003</v>
      </c>
      <c r="CD25" s="391">
        <v>0</v>
      </c>
      <c r="CE25" s="391">
        <v>53.210000000000008</v>
      </c>
      <c r="CF25" s="391">
        <v>66.75</v>
      </c>
      <c r="CG25" s="391">
        <v>24.8</v>
      </c>
      <c r="CH25" s="391">
        <v>0</v>
      </c>
      <c r="CI25" s="392">
        <v>118.12</v>
      </c>
      <c r="CJ25" s="403">
        <v>110.19075579999999</v>
      </c>
      <c r="CK25" s="404">
        <v>127.72988453000001</v>
      </c>
      <c r="CL25" s="404">
        <v>97.41442373000001</v>
      </c>
      <c r="CM25" s="404">
        <v>42.668268050000002</v>
      </c>
      <c r="CN25" s="404">
        <v>26.934692500000001</v>
      </c>
      <c r="CO25" s="404">
        <v>0</v>
      </c>
      <c r="CP25" s="405">
        <v>1683.3811299500001</v>
      </c>
      <c r="CQ25" s="390">
        <v>187.750190636318</v>
      </c>
      <c r="CR25" s="391">
        <v>91.967388226959997</v>
      </c>
      <c r="CS25" s="391">
        <v>283.57535841822801</v>
      </c>
      <c r="CT25" s="391">
        <v>30.445324783344002</v>
      </c>
      <c r="CU25" s="391">
        <v>0.58884062293599992</v>
      </c>
      <c r="CV25" s="391">
        <v>0</v>
      </c>
      <c r="CW25" s="392">
        <v>189.69644535451602</v>
      </c>
      <c r="CX25" s="390">
        <v>75.73</v>
      </c>
      <c r="CY25" s="391">
        <v>0.21</v>
      </c>
      <c r="CZ25" s="391">
        <v>10.88</v>
      </c>
      <c r="DA25" s="391">
        <v>11.25</v>
      </c>
      <c r="DB25" s="391">
        <v>24.18</v>
      </c>
      <c r="DC25" s="391">
        <v>0</v>
      </c>
      <c r="DD25" s="392">
        <v>148.11000000000001</v>
      </c>
      <c r="DE25" s="354"/>
      <c r="DF25" s="355"/>
      <c r="DG25" s="355"/>
      <c r="DH25" s="355"/>
      <c r="DI25" s="355"/>
      <c r="DJ25" s="355"/>
      <c r="DK25" s="356"/>
      <c r="DL25" s="354"/>
      <c r="DM25" s="355"/>
      <c r="DN25" s="355"/>
      <c r="DO25" s="355"/>
      <c r="DP25" s="355"/>
      <c r="DQ25" s="355"/>
      <c r="DR25" s="356"/>
      <c r="DS25" s="354"/>
      <c r="DT25" s="355"/>
      <c r="DU25" s="355"/>
      <c r="DV25" s="355"/>
      <c r="DW25" s="355"/>
      <c r="DX25" s="355"/>
      <c r="DY25" s="356"/>
      <c r="DZ25" s="354"/>
      <c r="EA25" s="355"/>
      <c r="EB25" s="355"/>
      <c r="EC25" s="355"/>
      <c r="ED25" s="355"/>
      <c r="EE25" s="355"/>
      <c r="EF25" s="356"/>
      <c r="EG25" s="354"/>
      <c r="EH25" s="355"/>
      <c r="EI25" s="355"/>
      <c r="EJ25" s="355"/>
      <c r="EK25" s="355"/>
      <c r="EL25" s="355"/>
      <c r="EM25" s="356"/>
      <c r="EN25" s="354"/>
      <c r="EO25" s="355"/>
      <c r="EP25" s="355"/>
      <c r="EQ25" s="355"/>
      <c r="ER25" s="355"/>
      <c r="ES25" s="355"/>
      <c r="ET25" s="356"/>
      <c r="EU25" s="354"/>
      <c r="EV25" s="355"/>
      <c r="EW25" s="355"/>
      <c r="EX25" s="355"/>
      <c r="EY25" s="355"/>
      <c r="EZ25" s="355"/>
      <c r="FA25" s="356"/>
      <c r="FB25" s="354"/>
      <c r="FC25" s="355"/>
      <c r="FD25" s="355"/>
      <c r="FE25" s="355"/>
      <c r="FF25" s="355"/>
      <c r="FG25" s="355"/>
      <c r="FH25" s="356"/>
      <c r="FI25" s="354"/>
      <c r="FJ25" s="355"/>
      <c r="FK25" s="355"/>
      <c r="FL25" s="355"/>
      <c r="FM25" s="355"/>
      <c r="FN25" s="355"/>
      <c r="FO25" s="356"/>
      <c r="FP25" s="354"/>
      <c r="FQ25" s="355"/>
      <c r="FR25" s="355"/>
      <c r="FS25" s="355"/>
      <c r="FT25" s="355"/>
      <c r="FU25" s="355"/>
      <c r="FV25" s="356"/>
      <c r="FW25" s="354"/>
      <c r="FX25" s="355"/>
      <c r="FY25" s="355"/>
      <c r="FZ25" s="355"/>
      <c r="GA25" s="355"/>
      <c r="GB25" s="355"/>
      <c r="GC25" s="356"/>
      <c r="GD25" s="411"/>
      <c r="GE25" s="355"/>
      <c r="GF25" s="355"/>
      <c r="GG25" s="355"/>
      <c r="GH25" s="355"/>
      <c r="GI25" s="355"/>
      <c r="GJ25" s="453"/>
      <c r="GK25" s="408"/>
      <c r="GL25" s="409"/>
      <c r="GM25" s="409"/>
      <c r="GN25" s="409"/>
      <c r="GO25" s="409"/>
      <c r="GP25" s="409"/>
      <c r="GQ25" s="410"/>
      <c r="GR25" s="411"/>
      <c r="GS25" s="355"/>
      <c r="GT25" s="355"/>
      <c r="GU25" s="355"/>
      <c r="GV25" s="355"/>
      <c r="GW25" s="355"/>
      <c r="GX25" s="356"/>
      <c r="GY25" s="390">
        <v>635.91065945000037</v>
      </c>
      <c r="GZ25" s="391">
        <v>53.385736999999999</v>
      </c>
      <c r="HA25" s="391">
        <v>758.27140367000004</v>
      </c>
      <c r="HB25" s="391">
        <v>0</v>
      </c>
      <c r="HC25" s="391">
        <v>0</v>
      </c>
      <c r="HD25" s="391">
        <v>0</v>
      </c>
      <c r="HE25" s="392">
        <v>466.09659279666664</v>
      </c>
      <c r="HF25" s="390">
        <v>390.60374999999999</v>
      </c>
      <c r="HG25" s="391">
        <v>25.17</v>
      </c>
      <c r="HH25" s="391">
        <v>1180.6125</v>
      </c>
      <c r="HI25" s="391"/>
      <c r="HJ25" s="391">
        <v>0</v>
      </c>
      <c r="HK25" s="391"/>
      <c r="HL25" s="392">
        <v>1362.9524999999999</v>
      </c>
      <c r="HM25" s="390">
        <v>55.752801000000005</v>
      </c>
      <c r="HN25" s="391">
        <v>9.0470000000000006</v>
      </c>
      <c r="HO25" s="391">
        <v>6.4060000000000006</v>
      </c>
      <c r="HP25" s="391">
        <v>0</v>
      </c>
      <c r="HQ25" s="391">
        <v>7.8675999999999995</v>
      </c>
      <c r="HR25" s="391">
        <v>0</v>
      </c>
      <c r="HS25" s="392">
        <v>21.541740000000001</v>
      </c>
      <c r="HT25" s="390">
        <v>225</v>
      </c>
      <c r="HU25" s="391">
        <v>0</v>
      </c>
      <c r="HV25" s="391">
        <v>0</v>
      </c>
      <c r="HW25" s="391">
        <v>0</v>
      </c>
      <c r="HX25" s="391">
        <v>0</v>
      </c>
      <c r="HY25" s="391">
        <v>0</v>
      </c>
      <c r="HZ25" s="392">
        <v>0</v>
      </c>
      <c r="IA25" s="390">
        <v>726.31</v>
      </c>
      <c r="IB25" s="391">
        <v>0</v>
      </c>
      <c r="IC25" s="391">
        <v>5.5500000000000007</v>
      </c>
      <c r="ID25" s="391">
        <v>0</v>
      </c>
      <c r="IE25" s="391">
        <v>27.75</v>
      </c>
      <c r="IF25" s="391">
        <v>7</v>
      </c>
      <c r="IG25" s="392">
        <v>91.759999999999991</v>
      </c>
      <c r="IH25" s="354"/>
      <c r="II25" s="355"/>
      <c r="IJ25" s="355"/>
      <c r="IK25" s="355"/>
      <c r="IL25" s="355"/>
      <c r="IM25" s="355"/>
      <c r="IN25" s="356"/>
      <c r="IO25" s="390">
        <v>0</v>
      </c>
      <c r="IP25" s="391">
        <v>0</v>
      </c>
      <c r="IQ25" s="391">
        <v>0</v>
      </c>
      <c r="IR25" s="391">
        <v>0</v>
      </c>
      <c r="IS25" s="391">
        <v>0</v>
      </c>
      <c r="IT25" s="391">
        <v>0</v>
      </c>
      <c r="IU25" s="399">
        <v>0</v>
      </c>
      <c r="IV25" s="354"/>
      <c r="IW25" s="355"/>
      <c r="IX25" s="355"/>
      <c r="IY25" s="355"/>
      <c r="IZ25" s="355"/>
      <c r="JA25" s="355"/>
      <c r="JB25" s="356"/>
    </row>
    <row r="26" spans="2:262" s="18" customFormat="1" ht="25" customHeight="1" thickTop="1" x14ac:dyDescent="0.35">
      <c r="B26" s="228">
        <v>2018</v>
      </c>
      <c r="C26" s="229" t="s">
        <v>49</v>
      </c>
      <c r="D26" s="365">
        <v>2950.2875198300012</v>
      </c>
      <c r="E26" s="363">
        <v>135.33295308999999</v>
      </c>
      <c r="F26" s="363">
        <v>571.6916923199999</v>
      </c>
      <c r="G26" s="363">
        <v>815.71050000000002</v>
      </c>
      <c r="H26" s="363">
        <v>0</v>
      </c>
      <c r="I26" s="363">
        <v>0</v>
      </c>
      <c r="J26" s="366">
        <v>2575.0505737599997</v>
      </c>
      <c r="K26" s="375">
        <v>1071.0308544</v>
      </c>
      <c r="L26" s="376">
        <v>3724.2066504000004</v>
      </c>
      <c r="M26" s="376">
        <v>407.88475679999999</v>
      </c>
      <c r="N26" s="376">
        <v>0</v>
      </c>
      <c r="O26" s="376">
        <v>0</v>
      </c>
      <c r="P26" s="376">
        <v>0</v>
      </c>
      <c r="Q26" s="377">
        <v>5946.2696748000017</v>
      </c>
      <c r="R26" s="367"/>
      <c r="S26" s="368"/>
      <c r="T26" s="368"/>
      <c r="U26" s="368"/>
      <c r="V26" s="368"/>
      <c r="W26" s="368"/>
      <c r="X26" s="369"/>
      <c r="Y26" s="367"/>
      <c r="Z26" s="368"/>
      <c r="AA26" s="368"/>
      <c r="AB26" s="368"/>
      <c r="AC26" s="368"/>
      <c r="AD26" s="368"/>
      <c r="AE26" s="369"/>
      <c r="AF26" s="365">
        <v>429.56000000000006</v>
      </c>
      <c r="AG26" s="363">
        <v>160.97</v>
      </c>
      <c r="AH26" s="363">
        <v>110.52000000000001</v>
      </c>
      <c r="AI26" s="363">
        <v>65.23</v>
      </c>
      <c r="AJ26" s="363">
        <v>4.58</v>
      </c>
      <c r="AK26" s="363">
        <v>0</v>
      </c>
      <c r="AL26" s="383">
        <v>127.42999999999999</v>
      </c>
      <c r="AM26" s="365">
        <v>79.903242000000006</v>
      </c>
      <c r="AN26" s="363">
        <v>87.374671000000006</v>
      </c>
      <c r="AO26" s="363">
        <v>88.332492000000002</v>
      </c>
      <c r="AP26" s="363">
        <v>0.153</v>
      </c>
      <c r="AQ26" s="363">
        <v>25.3078</v>
      </c>
      <c r="AR26" s="363">
        <v>0</v>
      </c>
      <c r="AS26" s="366">
        <v>66.212269100000015</v>
      </c>
      <c r="AT26" s="365">
        <v>541.30958100770033</v>
      </c>
      <c r="AU26" s="363">
        <v>467.49828159799995</v>
      </c>
      <c r="AV26" s="363">
        <v>246.80197268410009</v>
      </c>
      <c r="AW26" s="363">
        <v>19.311173300099995</v>
      </c>
      <c r="AX26" s="363">
        <v>88.99583986679994</v>
      </c>
      <c r="AY26" s="363">
        <v>0</v>
      </c>
      <c r="AZ26" s="366">
        <v>3573.6869711355025</v>
      </c>
      <c r="BA26" s="365">
        <v>0</v>
      </c>
      <c r="BB26" s="363">
        <v>0</v>
      </c>
      <c r="BC26" s="363">
        <v>0</v>
      </c>
      <c r="BD26" s="363">
        <v>0</v>
      </c>
      <c r="BE26" s="363">
        <v>0</v>
      </c>
      <c r="BF26" s="363">
        <v>0</v>
      </c>
      <c r="BG26" s="366">
        <v>0</v>
      </c>
      <c r="BH26" s="365">
        <v>166.99150751900004</v>
      </c>
      <c r="BI26" s="363">
        <v>793.50854716240008</v>
      </c>
      <c r="BJ26" s="363">
        <v>578.41678685689999</v>
      </c>
      <c r="BK26" s="363">
        <v>16.4586463256</v>
      </c>
      <c r="BL26" s="363">
        <v>1.7009107715999998</v>
      </c>
      <c r="BM26" s="363">
        <v>0</v>
      </c>
      <c r="BN26" s="366">
        <v>241.01095697279999</v>
      </c>
      <c r="BO26" s="387">
        <v>53.535366949999997</v>
      </c>
      <c r="BP26" s="364">
        <v>67.798344299999997</v>
      </c>
      <c r="BQ26" s="364">
        <v>38.537146299999996</v>
      </c>
      <c r="BR26" s="364">
        <v>24.515536699999998</v>
      </c>
      <c r="BS26" s="364">
        <v>28.165759749999999</v>
      </c>
      <c r="BT26" s="364">
        <v>0</v>
      </c>
      <c r="BU26" s="388">
        <v>562.81389275000004</v>
      </c>
      <c r="BV26" s="365">
        <v>709.26420000000007</v>
      </c>
      <c r="BW26" s="363">
        <v>126.65169999999999</v>
      </c>
      <c r="BX26" s="363">
        <v>75.051500000000004</v>
      </c>
      <c r="BY26" s="363">
        <v>0</v>
      </c>
      <c r="BZ26" s="363">
        <v>197.7029</v>
      </c>
      <c r="CA26" s="363">
        <v>0</v>
      </c>
      <c r="CB26" s="366">
        <v>1737.172847</v>
      </c>
      <c r="CC26" s="365">
        <v>301.16266832999997</v>
      </c>
      <c r="CD26" s="363">
        <v>0</v>
      </c>
      <c r="CE26" s="363">
        <v>31.41</v>
      </c>
      <c r="CF26" s="363">
        <v>50.29</v>
      </c>
      <c r="CG26" s="363">
        <v>34.674562999999999</v>
      </c>
      <c r="CH26" s="363">
        <v>0</v>
      </c>
      <c r="CI26" s="366">
        <v>121.91659125999999</v>
      </c>
      <c r="CJ26" s="387">
        <v>101.67152299999999</v>
      </c>
      <c r="CK26" s="364">
        <v>141.34495440000001</v>
      </c>
      <c r="CL26" s="364">
        <v>141.96879719999998</v>
      </c>
      <c r="CM26" s="364">
        <v>46.283194399999999</v>
      </c>
      <c r="CN26" s="364">
        <v>20.074370099999999</v>
      </c>
      <c r="CO26" s="364">
        <v>0</v>
      </c>
      <c r="CP26" s="388">
        <v>1793.2138485</v>
      </c>
      <c r="CQ26" s="365">
        <v>148.13113036800002</v>
      </c>
      <c r="CR26" s="363">
        <v>149.10170726400003</v>
      </c>
      <c r="CS26" s="363">
        <v>347.32547174400003</v>
      </c>
      <c r="CT26" s="363">
        <v>16.151502848</v>
      </c>
      <c r="CU26" s="363">
        <v>0.68334796800000008</v>
      </c>
      <c r="CV26" s="363">
        <v>0</v>
      </c>
      <c r="CW26" s="366">
        <v>3111.6584652800002</v>
      </c>
      <c r="CX26" s="365">
        <v>91.579447649999992</v>
      </c>
      <c r="CY26" s="363">
        <v>0</v>
      </c>
      <c r="CZ26" s="363">
        <v>14.024131708029199</v>
      </c>
      <c r="DA26" s="363">
        <v>11.25</v>
      </c>
      <c r="DB26" s="363">
        <v>17.107666080000001</v>
      </c>
      <c r="DC26" s="363">
        <v>0</v>
      </c>
      <c r="DD26" s="366">
        <v>100.76253113666667</v>
      </c>
      <c r="DE26" s="367"/>
      <c r="DF26" s="368"/>
      <c r="DG26" s="368"/>
      <c r="DH26" s="368"/>
      <c r="DI26" s="368"/>
      <c r="DJ26" s="368"/>
      <c r="DK26" s="369"/>
      <c r="DL26" s="367"/>
      <c r="DM26" s="368"/>
      <c r="DN26" s="368"/>
      <c r="DO26" s="368"/>
      <c r="DP26" s="368"/>
      <c r="DQ26" s="368"/>
      <c r="DR26" s="369"/>
      <c r="DS26" s="367"/>
      <c r="DT26" s="368"/>
      <c r="DU26" s="368"/>
      <c r="DV26" s="368"/>
      <c r="DW26" s="368"/>
      <c r="DX26" s="368"/>
      <c r="DY26" s="369"/>
      <c r="DZ26" s="367"/>
      <c r="EA26" s="368"/>
      <c r="EB26" s="368"/>
      <c r="EC26" s="368"/>
      <c r="ED26" s="368"/>
      <c r="EE26" s="368"/>
      <c r="EF26" s="369"/>
      <c r="EG26" s="367"/>
      <c r="EH26" s="368"/>
      <c r="EI26" s="368"/>
      <c r="EJ26" s="368"/>
      <c r="EK26" s="368"/>
      <c r="EL26" s="368"/>
      <c r="EM26" s="369"/>
      <c r="EN26" s="367"/>
      <c r="EO26" s="368"/>
      <c r="EP26" s="368"/>
      <c r="EQ26" s="368"/>
      <c r="ER26" s="368"/>
      <c r="ES26" s="368"/>
      <c r="ET26" s="369"/>
      <c r="EU26" s="367"/>
      <c r="EV26" s="368"/>
      <c r="EW26" s="368"/>
      <c r="EX26" s="368"/>
      <c r="EY26" s="368"/>
      <c r="EZ26" s="368"/>
      <c r="FA26" s="369"/>
      <c r="FB26" s="367"/>
      <c r="FC26" s="368"/>
      <c r="FD26" s="368"/>
      <c r="FE26" s="368"/>
      <c r="FF26" s="368"/>
      <c r="FG26" s="368"/>
      <c r="FH26" s="369"/>
      <c r="FI26" s="367"/>
      <c r="FJ26" s="368"/>
      <c r="FK26" s="368"/>
      <c r="FL26" s="368"/>
      <c r="FM26" s="368"/>
      <c r="FN26" s="368"/>
      <c r="FO26" s="369"/>
      <c r="FP26" s="367"/>
      <c r="FQ26" s="368"/>
      <c r="FR26" s="368"/>
      <c r="FS26" s="368"/>
      <c r="FT26" s="368"/>
      <c r="FU26" s="368"/>
      <c r="FV26" s="369"/>
      <c r="FW26" s="367"/>
      <c r="FX26" s="368"/>
      <c r="FY26" s="368"/>
      <c r="FZ26" s="368"/>
      <c r="GA26" s="368"/>
      <c r="GB26" s="368"/>
      <c r="GC26" s="369"/>
      <c r="GD26" s="450"/>
      <c r="GE26" s="368"/>
      <c r="GF26" s="368"/>
      <c r="GG26" s="368"/>
      <c r="GH26" s="368"/>
      <c r="GI26" s="368"/>
      <c r="GJ26" s="451"/>
      <c r="GK26" s="367"/>
      <c r="GL26" s="368"/>
      <c r="GM26" s="368"/>
      <c r="GN26" s="368"/>
      <c r="GO26" s="368"/>
      <c r="GP26" s="368"/>
      <c r="GQ26" s="369"/>
      <c r="GR26" s="450"/>
      <c r="GS26" s="368"/>
      <c r="GT26" s="368"/>
      <c r="GU26" s="368"/>
      <c r="GV26" s="368"/>
      <c r="GW26" s="368"/>
      <c r="GX26" s="369"/>
      <c r="GY26" s="365">
        <v>0</v>
      </c>
      <c r="GZ26" s="363">
        <v>0</v>
      </c>
      <c r="HA26" s="363">
        <v>0</v>
      </c>
      <c r="HB26" s="363">
        <v>0</v>
      </c>
      <c r="HC26" s="363">
        <v>0</v>
      </c>
      <c r="HD26" s="363">
        <v>0</v>
      </c>
      <c r="HE26" s="366">
        <v>0</v>
      </c>
      <c r="HF26" s="365">
        <v>385.39569999999998</v>
      </c>
      <c r="HG26" s="363">
        <v>40.392899999999997</v>
      </c>
      <c r="HH26" s="363">
        <v>1627.2488999999998</v>
      </c>
      <c r="HI26" s="363"/>
      <c r="HJ26" s="363">
        <v>0</v>
      </c>
      <c r="HK26" s="363"/>
      <c r="HL26" s="366">
        <v>1492.7798</v>
      </c>
      <c r="HM26" s="365">
        <v>55.752801000000005</v>
      </c>
      <c r="HN26" s="363">
        <v>2.2739000000000003</v>
      </c>
      <c r="HO26" s="363">
        <v>10.047372000000001</v>
      </c>
      <c r="HP26" s="363">
        <v>0</v>
      </c>
      <c r="HQ26" s="363">
        <v>3.6308999999999996</v>
      </c>
      <c r="HR26" s="363">
        <v>0</v>
      </c>
      <c r="HS26" s="366">
        <v>21.541740000000001</v>
      </c>
      <c r="HT26" s="365">
        <v>225</v>
      </c>
      <c r="HU26" s="363">
        <v>0</v>
      </c>
      <c r="HV26" s="363">
        <v>0</v>
      </c>
      <c r="HW26" s="363">
        <v>0</v>
      </c>
      <c r="HX26" s="363">
        <v>0</v>
      </c>
      <c r="HY26" s="363">
        <v>0</v>
      </c>
      <c r="HZ26" s="366">
        <v>0</v>
      </c>
      <c r="IA26" s="367"/>
      <c r="IB26" s="368"/>
      <c r="IC26" s="368"/>
      <c r="ID26" s="368"/>
      <c r="IE26" s="368"/>
      <c r="IF26" s="368"/>
      <c r="IG26" s="369"/>
      <c r="IH26" s="367"/>
      <c r="II26" s="368"/>
      <c r="IJ26" s="368"/>
      <c r="IK26" s="368"/>
      <c r="IL26" s="368"/>
      <c r="IM26" s="368"/>
      <c r="IN26" s="369"/>
      <c r="IO26" s="367">
        <v>0</v>
      </c>
      <c r="IP26" s="368">
        <v>0</v>
      </c>
      <c r="IQ26" s="368">
        <v>0</v>
      </c>
      <c r="IR26" s="368">
        <v>0</v>
      </c>
      <c r="IS26" s="368">
        <v>0</v>
      </c>
      <c r="IT26" s="368">
        <v>0</v>
      </c>
      <c r="IU26" s="451">
        <v>0</v>
      </c>
      <c r="IV26" s="367"/>
      <c r="IW26" s="368"/>
      <c r="IX26" s="368"/>
      <c r="IY26" s="368"/>
      <c r="IZ26" s="368"/>
      <c r="JA26" s="368"/>
      <c r="JB26" s="369"/>
    </row>
    <row r="27" spans="2:262" s="18" customFormat="1" ht="25" customHeight="1" x14ac:dyDescent="0.35">
      <c r="B27" s="198">
        <v>2018</v>
      </c>
      <c r="C27" s="199" t="s">
        <v>50</v>
      </c>
      <c r="D27" s="312">
        <v>3040.3026106099996</v>
      </c>
      <c r="E27" s="313">
        <v>141.13154651000002</v>
      </c>
      <c r="F27" s="313">
        <v>351.86692038000001</v>
      </c>
      <c r="G27" s="313">
        <v>828.69637499999999</v>
      </c>
      <c r="H27" s="313">
        <v>0</v>
      </c>
      <c r="I27" s="313">
        <v>0</v>
      </c>
      <c r="J27" s="314">
        <v>2283.6126157900003</v>
      </c>
      <c r="K27" s="315">
        <v>663.50614631040014</v>
      </c>
      <c r="L27" s="316">
        <v>897.37203311580004</v>
      </c>
      <c r="M27" s="316">
        <v>245.00675644949996</v>
      </c>
      <c r="N27" s="316">
        <v>0</v>
      </c>
      <c r="O27" s="316">
        <v>0</v>
      </c>
      <c r="P27" s="316">
        <v>0</v>
      </c>
      <c r="Q27" s="317">
        <v>7645.1040397886982</v>
      </c>
      <c r="R27" s="372"/>
      <c r="S27" s="373"/>
      <c r="T27" s="373"/>
      <c r="U27" s="373"/>
      <c r="V27" s="373"/>
      <c r="W27" s="373"/>
      <c r="X27" s="374"/>
      <c r="Y27" s="372"/>
      <c r="Z27" s="373"/>
      <c r="AA27" s="373"/>
      <c r="AB27" s="373"/>
      <c r="AC27" s="373"/>
      <c r="AD27" s="373"/>
      <c r="AE27" s="374"/>
      <c r="AF27" s="312">
        <v>394.53</v>
      </c>
      <c r="AG27" s="313">
        <v>141.72</v>
      </c>
      <c r="AH27" s="313">
        <v>70.240000000000009</v>
      </c>
      <c r="AI27" s="313">
        <v>0</v>
      </c>
      <c r="AJ27" s="313">
        <v>8.93</v>
      </c>
      <c r="AK27" s="313">
        <v>0</v>
      </c>
      <c r="AL27" s="321">
        <v>123.69999999999999</v>
      </c>
      <c r="AM27" s="312">
        <v>79.105550300000004</v>
      </c>
      <c r="AN27" s="313">
        <v>22.041359999999997</v>
      </c>
      <c r="AO27" s="313">
        <v>46.342311000000002</v>
      </c>
      <c r="AP27" s="313">
        <v>6.1522100000000002</v>
      </c>
      <c r="AQ27" s="313">
        <v>23.336780000000001</v>
      </c>
      <c r="AR27" s="313">
        <v>0</v>
      </c>
      <c r="AS27" s="314">
        <v>92.461747331249981</v>
      </c>
      <c r="AT27" s="312">
        <v>564.48044769499984</v>
      </c>
      <c r="AU27" s="313">
        <v>220.98807243250002</v>
      </c>
      <c r="AV27" s="313">
        <v>188.6585945775</v>
      </c>
      <c r="AW27" s="313">
        <v>16.350193642499999</v>
      </c>
      <c r="AX27" s="313">
        <v>110.57424787750003</v>
      </c>
      <c r="AY27" s="313">
        <v>0</v>
      </c>
      <c r="AZ27" s="314">
        <v>3702.7089063949979</v>
      </c>
      <c r="BA27" s="312">
        <v>0</v>
      </c>
      <c r="BB27" s="313">
        <v>0</v>
      </c>
      <c r="BC27" s="313">
        <v>0</v>
      </c>
      <c r="BD27" s="313">
        <v>0</v>
      </c>
      <c r="BE27" s="313">
        <v>0</v>
      </c>
      <c r="BF27" s="313">
        <v>0</v>
      </c>
      <c r="BG27" s="314">
        <v>0</v>
      </c>
      <c r="BH27" s="312">
        <v>134.99293099028733</v>
      </c>
      <c r="BI27" s="313">
        <v>501.83358196397512</v>
      </c>
      <c r="BJ27" s="313">
        <v>1102.3127206056261</v>
      </c>
      <c r="BK27" s="313">
        <v>14.113319194775134</v>
      </c>
      <c r="BL27" s="313">
        <v>35.268481766349474</v>
      </c>
      <c r="BM27" s="313">
        <v>0</v>
      </c>
      <c r="BN27" s="314">
        <v>1078.2655254600929</v>
      </c>
      <c r="BO27" s="325">
        <v>65.664365199999992</v>
      </c>
      <c r="BP27" s="326">
        <v>74.676971319999993</v>
      </c>
      <c r="BQ27" s="326">
        <v>68.358973899999995</v>
      </c>
      <c r="BR27" s="326">
        <v>24.541960939999999</v>
      </c>
      <c r="BS27" s="326">
        <v>32.17477452</v>
      </c>
      <c r="BT27" s="326">
        <v>0</v>
      </c>
      <c r="BU27" s="327">
        <v>609.44022299999995</v>
      </c>
      <c r="BV27" s="312">
        <v>131.7687</v>
      </c>
      <c r="BW27" s="313">
        <v>15.441112499999999</v>
      </c>
      <c r="BX27" s="313">
        <v>8.3154749999999993</v>
      </c>
      <c r="BY27" s="313">
        <v>0</v>
      </c>
      <c r="BZ27" s="313">
        <v>22.347975000000002</v>
      </c>
      <c r="CA27" s="313">
        <v>0</v>
      </c>
      <c r="CB27" s="314">
        <v>90.743399999999994</v>
      </c>
      <c r="CC27" s="312">
        <v>154.51999999999998</v>
      </c>
      <c r="CD27" s="313">
        <v>0</v>
      </c>
      <c r="CE27" s="313">
        <v>34.340000000000003</v>
      </c>
      <c r="CF27" s="313">
        <v>0</v>
      </c>
      <c r="CG27" s="313">
        <v>35.96</v>
      </c>
      <c r="CH27" s="313">
        <v>0</v>
      </c>
      <c r="CI27" s="314">
        <v>91.53</v>
      </c>
      <c r="CJ27" s="325">
        <v>133.7366786</v>
      </c>
      <c r="CK27" s="326">
        <v>114.33167381999999</v>
      </c>
      <c r="CL27" s="326">
        <v>132.88816352000001</v>
      </c>
      <c r="CM27" s="326">
        <v>42.024429299999994</v>
      </c>
      <c r="CN27" s="326">
        <v>32.641075600000001</v>
      </c>
      <c r="CO27" s="326">
        <v>0</v>
      </c>
      <c r="CP27" s="327">
        <v>1904.2704129399999</v>
      </c>
      <c r="CQ27" s="312">
        <v>53.369081673000004</v>
      </c>
      <c r="CR27" s="313">
        <v>265.13462521129998</v>
      </c>
      <c r="CS27" s="313">
        <v>456.26360817480008</v>
      </c>
      <c r="CT27" s="313">
        <v>11.33657</v>
      </c>
      <c r="CU27" s="313">
        <v>9.5281017283999994</v>
      </c>
      <c r="CV27" s="313">
        <v>0</v>
      </c>
      <c r="CW27" s="314">
        <v>1364.2088202905002</v>
      </c>
      <c r="CX27" s="312">
        <v>138.80516563</v>
      </c>
      <c r="CY27" s="313">
        <v>0</v>
      </c>
      <c r="CZ27" s="313">
        <v>20.536643021897813</v>
      </c>
      <c r="DA27" s="313">
        <v>11.25</v>
      </c>
      <c r="DB27" s="313">
        <v>22.66</v>
      </c>
      <c r="DC27" s="313">
        <v>0</v>
      </c>
      <c r="DD27" s="314">
        <v>44.57</v>
      </c>
      <c r="DE27" s="372"/>
      <c r="DF27" s="373"/>
      <c r="DG27" s="373"/>
      <c r="DH27" s="373"/>
      <c r="DI27" s="373"/>
      <c r="DJ27" s="373"/>
      <c r="DK27" s="374"/>
      <c r="DL27" s="372"/>
      <c r="DM27" s="373"/>
      <c r="DN27" s="373"/>
      <c r="DO27" s="373"/>
      <c r="DP27" s="373"/>
      <c r="DQ27" s="373"/>
      <c r="DR27" s="374"/>
      <c r="DS27" s="372"/>
      <c r="DT27" s="373"/>
      <c r="DU27" s="373"/>
      <c r="DV27" s="373"/>
      <c r="DW27" s="373"/>
      <c r="DX27" s="373"/>
      <c r="DY27" s="374"/>
      <c r="DZ27" s="372"/>
      <c r="EA27" s="373"/>
      <c r="EB27" s="373"/>
      <c r="EC27" s="373"/>
      <c r="ED27" s="373"/>
      <c r="EE27" s="373"/>
      <c r="EF27" s="374"/>
      <c r="EG27" s="372"/>
      <c r="EH27" s="373"/>
      <c r="EI27" s="373"/>
      <c r="EJ27" s="373"/>
      <c r="EK27" s="373"/>
      <c r="EL27" s="373"/>
      <c r="EM27" s="374"/>
      <c r="EN27" s="372"/>
      <c r="EO27" s="373"/>
      <c r="EP27" s="373"/>
      <c r="EQ27" s="373"/>
      <c r="ER27" s="373"/>
      <c r="ES27" s="373"/>
      <c r="ET27" s="374"/>
      <c r="EU27" s="372"/>
      <c r="EV27" s="373"/>
      <c r="EW27" s="373"/>
      <c r="EX27" s="373"/>
      <c r="EY27" s="373"/>
      <c r="EZ27" s="373"/>
      <c r="FA27" s="374"/>
      <c r="FB27" s="372"/>
      <c r="FC27" s="373"/>
      <c r="FD27" s="373"/>
      <c r="FE27" s="373"/>
      <c r="FF27" s="373"/>
      <c r="FG27" s="373"/>
      <c r="FH27" s="374"/>
      <c r="FI27" s="372"/>
      <c r="FJ27" s="373"/>
      <c r="FK27" s="373"/>
      <c r="FL27" s="373"/>
      <c r="FM27" s="373"/>
      <c r="FN27" s="373"/>
      <c r="FO27" s="374"/>
      <c r="FP27" s="372"/>
      <c r="FQ27" s="373"/>
      <c r="FR27" s="373"/>
      <c r="FS27" s="373"/>
      <c r="FT27" s="373"/>
      <c r="FU27" s="373"/>
      <c r="FV27" s="374"/>
      <c r="FW27" s="372"/>
      <c r="FX27" s="373"/>
      <c r="FY27" s="373"/>
      <c r="FZ27" s="373"/>
      <c r="GA27" s="373"/>
      <c r="GB27" s="373"/>
      <c r="GC27" s="374"/>
      <c r="GD27" s="424"/>
      <c r="GE27" s="373"/>
      <c r="GF27" s="373"/>
      <c r="GG27" s="373"/>
      <c r="GH27" s="373"/>
      <c r="GI27" s="373"/>
      <c r="GJ27" s="452"/>
      <c r="GK27" s="372"/>
      <c r="GL27" s="373"/>
      <c r="GM27" s="373"/>
      <c r="GN27" s="373"/>
      <c r="GO27" s="373"/>
      <c r="GP27" s="373"/>
      <c r="GQ27" s="374"/>
      <c r="GR27" s="424"/>
      <c r="GS27" s="373"/>
      <c r="GT27" s="373"/>
      <c r="GU27" s="373"/>
      <c r="GV27" s="373"/>
      <c r="GW27" s="373"/>
      <c r="GX27" s="374"/>
      <c r="GY27" s="312">
        <v>575.42305209999995</v>
      </c>
      <c r="GZ27" s="313">
        <v>44.381208389999998</v>
      </c>
      <c r="HA27" s="313">
        <v>886.33197536</v>
      </c>
      <c r="HB27" s="313">
        <v>0</v>
      </c>
      <c r="HC27" s="313">
        <v>0</v>
      </c>
      <c r="HD27" s="313">
        <v>0</v>
      </c>
      <c r="HE27" s="314">
        <v>298.8085318890877</v>
      </c>
      <c r="HF27" s="312">
        <v>388.17750000000001</v>
      </c>
      <c r="HG27" s="313">
        <v>26.606249999999999</v>
      </c>
      <c r="HH27" s="313">
        <v>675.61125000000004</v>
      </c>
      <c r="HI27" s="313"/>
      <c r="HJ27" s="313">
        <v>0</v>
      </c>
      <c r="HK27" s="313"/>
      <c r="HL27" s="314">
        <v>2126.7749999999996</v>
      </c>
      <c r="HM27" s="312">
        <v>55.752801000000005</v>
      </c>
      <c r="HN27" s="313">
        <v>3.0599999999999996</v>
      </c>
      <c r="HO27" s="313">
        <v>12.025471999999999</v>
      </c>
      <c r="HP27" s="313">
        <v>52.392000000000003</v>
      </c>
      <c r="HQ27" s="313">
        <v>3.0939999999999999</v>
      </c>
      <c r="HR27" s="313">
        <v>0</v>
      </c>
      <c r="HS27" s="314">
        <v>21.541740000000001</v>
      </c>
      <c r="HT27" s="312">
        <v>225</v>
      </c>
      <c r="HU27" s="313">
        <v>0</v>
      </c>
      <c r="HV27" s="313">
        <v>0</v>
      </c>
      <c r="HW27" s="313">
        <v>0</v>
      </c>
      <c r="HX27" s="313">
        <v>0</v>
      </c>
      <c r="HY27" s="313">
        <v>0</v>
      </c>
      <c r="HZ27" s="314">
        <v>0</v>
      </c>
      <c r="IA27" s="372"/>
      <c r="IB27" s="373"/>
      <c r="IC27" s="373"/>
      <c r="ID27" s="373"/>
      <c r="IE27" s="373"/>
      <c r="IF27" s="373"/>
      <c r="IG27" s="374"/>
      <c r="IH27" s="372"/>
      <c r="II27" s="373"/>
      <c r="IJ27" s="373"/>
      <c r="IK27" s="373"/>
      <c r="IL27" s="373"/>
      <c r="IM27" s="373"/>
      <c r="IN27" s="374"/>
      <c r="IO27" s="372">
        <v>0</v>
      </c>
      <c r="IP27" s="373">
        <v>0</v>
      </c>
      <c r="IQ27" s="373">
        <v>0</v>
      </c>
      <c r="IR27" s="373">
        <v>0</v>
      </c>
      <c r="IS27" s="373">
        <v>0</v>
      </c>
      <c r="IT27" s="373">
        <v>0</v>
      </c>
      <c r="IU27" s="452">
        <v>0</v>
      </c>
      <c r="IV27" s="372"/>
      <c r="IW27" s="373"/>
      <c r="IX27" s="373"/>
      <c r="IY27" s="373"/>
      <c r="IZ27" s="373"/>
      <c r="JA27" s="373"/>
      <c r="JB27" s="374"/>
    </row>
    <row r="28" spans="2:262" s="18" customFormat="1" ht="25" customHeight="1" x14ac:dyDescent="0.35">
      <c r="B28" s="198">
        <v>2018</v>
      </c>
      <c r="C28" s="199" t="s">
        <v>47</v>
      </c>
      <c r="D28" s="312">
        <v>3424.9301044399995</v>
      </c>
      <c r="E28" s="313">
        <v>69.360912040000002</v>
      </c>
      <c r="F28" s="313">
        <v>408.78275608000013</v>
      </c>
      <c r="G28" s="313">
        <v>815.71050000000002</v>
      </c>
      <c r="H28" s="313">
        <v>0</v>
      </c>
      <c r="I28" s="313">
        <v>0</v>
      </c>
      <c r="J28" s="314">
        <v>2667.3800306200001</v>
      </c>
      <c r="K28" s="315">
        <v>642.8167440922</v>
      </c>
      <c r="L28" s="316">
        <v>91.278133061199995</v>
      </c>
      <c r="M28" s="316">
        <v>216.21266532319999</v>
      </c>
      <c r="N28" s="316">
        <v>0</v>
      </c>
      <c r="O28" s="316">
        <v>0</v>
      </c>
      <c r="P28" s="316">
        <v>0</v>
      </c>
      <c r="Q28" s="317">
        <v>7318.9365536070009</v>
      </c>
      <c r="R28" s="372"/>
      <c r="S28" s="373"/>
      <c r="T28" s="373"/>
      <c r="U28" s="373"/>
      <c r="V28" s="373"/>
      <c r="W28" s="373"/>
      <c r="X28" s="374"/>
      <c r="Y28" s="372"/>
      <c r="Z28" s="373"/>
      <c r="AA28" s="373"/>
      <c r="AB28" s="373"/>
      <c r="AC28" s="373"/>
      <c r="AD28" s="373"/>
      <c r="AE28" s="374"/>
      <c r="AF28" s="312">
        <v>400.32963999999993</v>
      </c>
      <c r="AG28" s="313">
        <v>140.64373000000001</v>
      </c>
      <c r="AH28" s="313">
        <v>108.94583</v>
      </c>
      <c r="AI28" s="313">
        <v>0</v>
      </c>
      <c r="AJ28" s="313">
        <v>5.5006000000000004</v>
      </c>
      <c r="AK28" s="313">
        <v>0</v>
      </c>
      <c r="AL28" s="321">
        <v>127.29344</v>
      </c>
      <c r="AM28" s="312">
        <v>77.707487299999997</v>
      </c>
      <c r="AN28" s="313">
        <v>27.873975000000002</v>
      </c>
      <c r="AO28" s="313">
        <v>36.279522999999998</v>
      </c>
      <c r="AP28" s="313">
        <v>55.549680000000002</v>
      </c>
      <c r="AQ28" s="313">
        <v>28.559850000000001</v>
      </c>
      <c r="AR28" s="313">
        <v>0</v>
      </c>
      <c r="AS28" s="314">
        <v>114.90036674343</v>
      </c>
      <c r="AT28" s="312">
        <v>675.23</v>
      </c>
      <c r="AU28" s="313">
        <v>46.765000000000001</v>
      </c>
      <c r="AV28" s="313">
        <v>81.656000000000006</v>
      </c>
      <c r="AW28" s="313">
        <v>14.187000000000001</v>
      </c>
      <c r="AX28" s="313">
        <v>49.981000000000002</v>
      </c>
      <c r="AY28" s="313">
        <v>0</v>
      </c>
      <c r="AZ28" s="314">
        <v>3630.4259999999995</v>
      </c>
      <c r="BA28" s="312">
        <v>0</v>
      </c>
      <c r="BB28" s="313">
        <v>0</v>
      </c>
      <c r="BC28" s="313">
        <v>0</v>
      </c>
      <c r="BD28" s="313">
        <v>0</v>
      </c>
      <c r="BE28" s="313">
        <v>0</v>
      </c>
      <c r="BF28" s="313">
        <v>0</v>
      </c>
      <c r="BG28" s="314">
        <v>0</v>
      </c>
      <c r="BH28" s="312">
        <v>141.91</v>
      </c>
      <c r="BI28" s="313">
        <v>149.44</v>
      </c>
      <c r="BJ28" s="313">
        <v>445.41999999999996</v>
      </c>
      <c r="BK28" s="313">
        <v>14.05</v>
      </c>
      <c r="BL28" s="313">
        <v>28.800000000000004</v>
      </c>
      <c r="BM28" s="313">
        <v>0</v>
      </c>
      <c r="BN28" s="314">
        <v>0</v>
      </c>
      <c r="BO28" s="325">
        <v>95.366852280000003</v>
      </c>
      <c r="BP28" s="326">
        <v>86.296487760000005</v>
      </c>
      <c r="BQ28" s="326">
        <v>41.165798939999995</v>
      </c>
      <c r="BR28" s="326">
        <v>25.535132280000003</v>
      </c>
      <c r="BS28" s="326">
        <v>34.27367974380001</v>
      </c>
      <c r="BT28" s="326">
        <v>0</v>
      </c>
      <c r="BU28" s="327">
        <v>829.84524462000002</v>
      </c>
      <c r="BV28" s="312">
        <v>115.4813199011796</v>
      </c>
      <c r="BW28" s="313">
        <v>27.787317847484463</v>
      </c>
      <c r="BX28" s="313">
        <v>53.98517333273378</v>
      </c>
      <c r="BY28" s="313">
        <v>0</v>
      </c>
      <c r="BZ28" s="313">
        <v>10.039185975375375</v>
      </c>
      <c r="CA28" s="313">
        <v>0</v>
      </c>
      <c r="CB28" s="314">
        <v>789.56397879823635</v>
      </c>
      <c r="CC28" s="312">
        <v>181.74</v>
      </c>
      <c r="CD28" s="313">
        <v>0</v>
      </c>
      <c r="CE28" s="313">
        <v>25.880000000000003</v>
      </c>
      <c r="CF28" s="313">
        <v>6.4249999999999998</v>
      </c>
      <c r="CG28" s="313">
        <v>30.06</v>
      </c>
      <c r="CH28" s="313">
        <v>0</v>
      </c>
      <c r="CI28" s="314">
        <v>9.7100000000000009</v>
      </c>
      <c r="CJ28" s="325">
        <v>169.95100878</v>
      </c>
      <c r="CK28" s="326">
        <v>138.79442304</v>
      </c>
      <c r="CL28" s="326">
        <v>109.31767812000001</v>
      </c>
      <c r="CM28" s="326">
        <v>48.346827479999995</v>
      </c>
      <c r="CN28" s="326">
        <v>52.121619899999999</v>
      </c>
      <c r="CO28" s="326">
        <v>0</v>
      </c>
      <c r="CP28" s="327">
        <v>1809.0411406199999</v>
      </c>
      <c r="CQ28" s="312">
        <v>53.080000000000005</v>
      </c>
      <c r="CR28" s="313">
        <v>122.66000000000001</v>
      </c>
      <c r="CS28" s="313">
        <v>213.13</v>
      </c>
      <c r="CT28" s="313">
        <v>0.69000000000000006</v>
      </c>
      <c r="CU28" s="313">
        <v>3.35</v>
      </c>
      <c r="CV28" s="313">
        <v>0</v>
      </c>
      <c r="CW28" s="314">
        <v>0</v>
      </c>
      <c r="CX28" s="372">
        <v>0</v>
      </c>
      <c r="CY28" s="373">
        <v>0</v>
      </c>
      <c r="CZ28" s="373">
        <v>0</v>
      </c>
      <c r="DA28" s="373">
        <v>0</v>
      </c>
      <c r="DB28" s="373">
        <v>0</v>
      </c>
      <c r="DC28" s="373">
        <v>0</v>
      </c>
      <c r="DD28" s="374">
        <v>0</v>
      </c>
      <c r="DE28" s="372"/>
      <c r="DF28" s="373"/>
      <c r="DG28" s="373"/>
      <c r="DH28" s="373"/>
      <c r="DI28" s="373"/>
      <c r="DJ28" s="373"/>
      <c r="DK28" s="374"/>
      <c r="DL28" s="372"/>
      <c r="DM28" s="373"/>
      <c r="DN28" s="373"/>
      <c r="DO28" s="373"/>
      <c r="DP28" s="373"/>
      <c r="DQ28" s="373"/>
      <c r="DR28" s="374"/>
      <c r="DS28" s="372"/>
      <c r="DT28" s="373"/>
      <c r="DU28" s="373"/>
      <c r="DV28" s="373"/>
      <c r="DW28" s="373"/>
      <c r="DX28" s="373"/>
      <c r="DY28" s="374"/>
      <c r="DZ28" s="372"/>
      <c r="EA28" s="373"/>
      <c r="EB28" s="373"/>
      <c r="EC28" s="373"/>
      <c r="ED28" s="373"/>
      <c r="EE28" s="373"/>
      <c r="EF28" s="374"/>
      <c r="EG28" s="372"/>
      <c r="EH28" s="373"/>
      <c r="EI28" s="373"/>
      <c r="EJ28" s="373"/>
      <c r="EK28" s="373"/>
      <c r="EL28" s="373"/>
      <c r="EM28" s="374"/>
      <c r="EN28" s="372"/>
      <c r="EO28" s="373"/>
      <c r="EP28" s="373"/>
      <c r="EQ28" s="373"/>
      <c r="ER28" s="373"/>
      <c r="ES28" s="373"/>
      <c r="ET28" s="374"/>
      <c r="EU28" s="372"/>
      <c r="EV28" s="373"/>
      <c r="EW28" s="373"/>
      <c r="EX28" s="373"/>
      <c r="EY28" s="373"/>
      <c r="EZ28" s="373"/>
      <c r="FA28" s="374"/>
      <c r="FB28" s="372"/>
      <c r="FC28" s="373"/>
      <c r="FD28" s="373"/>
      <c r="FE28" s="373"/>
      <c r="FF28" s="373"/>
      <c r="FG28" s="373"/>
      <c r="FH28" s="374"/>
      <c r="FI28" s="372"/>
      <c r="FJ28" s="373"/>
      <c r="FK28" s="373"/>
      <c r="FL28" s="373"/>
      <c r="FM28" s="373"/>
      <c r="FN28" s="373"/>
      <c r="FO28" s="374"/>
      <c r="FP28" s="372"/>
      <c r="FQ28" s="373"/>
      <c r="FR28" s="373"/>
      <c r="FS28" s="373"/>
      <c r="FT28" s="373"/>
      <c r="FU28" s="373"/>
      <c r="FV28" s="374"/>
      <c r="FW28" s="372"/>
      <c r="FX28" s="373"/>
      <c r="FY28" s="373"/>
      <c r="FZ28" s="373"/>
      <c r="GA28" s="373"/>
      <c r="GB28" s="373"/>
      <c r="GC28" s="374"/>
      <c r="GD28" s="424"/>
      <c r="GE28" s="373"/>
      <c r="GF28" s="373"/>
      <c r="GG28" s="373"/>
      <c r="GH28" s="373"/>
      <c r="GI28" s="373"/>
      <c r="GJ28" s="452"/>
      <c r="GK28" s="372"/>
      <c r="GL28" s="373"/>
      <c r="GM28" s="373"/>
      <c r="GN28" s="373"/>
      <c r="GO28" s="373"/>
      <c r="GP28" s="373"/>
      <c r="GQ28" s="374"/>
      <c r="GR28" s="424"/>
      <c r="GS28" s="373"/>
      <c r="GT28" s="373"/>
      <c r="GU28" s="373"/>
      <c r="GV28" s="373"/>
      <c r="GW28" s="373"/>
      <c r="GX28" s="374"/>
      <c r="GY28" s="312">
        <v>554.00585330000001</v>
      </c>
      <c r="GZ28" s="313">
        <v>22.157576629999998</v>
      </c>
      <c r="HA28" s="313">
        <v>875.10814196999991</v>
      </c>
      <c r="HB28" s="313">
        <v>0</v>
      </c>
      <c r="HC28" s="313">
        <v>0</v>
      </c>
      <c r="HD28" s="313">
        <v>0</v>
      </c>
      <c r="HE28" s="314">
        <v>295.38594059908769</v>
      </c>
      <c r="HF28" s="312">
        <v>378.55070000000001</v>
      </c>
      <c r="HG28" s="313">
        <v>53.169000000000004</v>
      </c>
      <c r="HH28" s="313">
        <v>733.04399999999998</v>
      </c>
      <c r="HI28" s="313"/>
      <c r="HJ28" s="313">
        <v>0</v>
      </c>
      <c r="HK28" s="313"/>
      <c r="HL28" s="314">
        <v>1503.6134</v>
      </c>
      <c r="HM28" s="312">
        <v>58.534299999999995</v>
      </c>
      <c r="HN28" s="313">
        <v>18.271322000000001</v>
      </c>
      <c r="HO28" s="313">
        <v>14.677572000000001</v>
      </c>
      <c r="HP28" s="313">
        <v>0</v>
      </c>
      <c r="HQ28" s="313">
        <v>6.4686000000000003</v>
      </c>
      <c r="HR28" s="313">
        <v>0</v>
      </c>
      <c r="HS28" s="314">
        <v>21.541740000000001</v>
      </c>
      <c r="HT28" s="312">
        <v>225</v>
      </c>
      <c r="HU28" s="313">
        <v>0</v>
      </c>
      <c r="HV28" s="313">
        <v>0</v>
      </c>
      <c r="HW28" s="313">
        <v>0</v>
      </c>
      <c r="HX28" s="313">
        <v>0</v>
      </c>
      <c r="HY28" s="313">
        <v>0</v>
      </c>
      <c r="HZ28" s="314">
        <v>0</v>
      </c>
      <c r="IA28" s="372"/>
      <c r="IB28" s="373"/>
      <c r="IC28" s="373"/>
      <c r="ID28" s="373"/>
      <c r="IE28" s="373"/>
      <c r="IF28" s="373"/>
      <c r="IG28" s="374"/>
      <c r="IH28" s="372"/>
      <c r="II28" s="373"/>
      <c r="IJ28" s="373"/>
      <c r="IK28" s="373"/>
      <c r="IL28" s="373"/>
      <c r="IM28" s="373"/>
      <c r="IN28" s="374"/>
      <c r="IO28" s="372">
        <v>0</v>
      </c>
      <c r="IP28" s="373">
        <v>0</v>
      </c>
      <c r="IQ28" s="373">
        <v>0</v>
      </c>
      <c r="IR28" s="373">
        <v>0</v>
      </c>
      <c r="IS28" s="373">
        <v>0</v>
      </c>
      <c r="IT28" s="373">
        <v>0</v>
      </c>
      <c r="IU28" s="452">
        <v>0</v>
      </c>
      <c r="IV28" s="372"/>
      <c r="IW28" s="373"/>
      <c r="IX28" s="373"/>
      <c r="IY28" s="373"/>
      <c r="IZ28" s="373"/>
      <c r="JA28" s="373"/>
      <c r="JB28" s="374"/>
    </row>
    <row r="29" spans="2:262" s="18" customFormat="1" ht="25" customHeight="1" thickBot="1" x14ac:dyDescent="0.4">
      <c r="B29" s="266">
        <v>2018</v>
      </c>
      <c r="C29" s="267" t="s">
        <v>48</v>
      </c>
      <c r="D29" s="390">
        <v>3246.7240038099999</v>
      </c>
      <c r="E29" s="391">
        <v>70.597674569999995</v>
      </c>
      <c r="F29" s="391">
        <v>274.14398401</v>
      </c>
      <c r="G29" s="391">
        <v>815.71050000000002</v>
      </c>
      <c r="H29" s="391">
        <v>0</v>
      </c>
      <c r="I29" s="391">
        <v>0</v>
      </c>
      <c r="J29" s="392">
        <v>2224.4277226099994</v>
      </c>
      <c r="K29" s="393">
        <v>633.84975195359993</v>
      </c>
      <c r="L29" s="394">
        <v>29.620080743399999</v>
      </c>
      <c r="M29" s="394">
        <v>289.28681417370001</v>
      </c>
      <c r="N29" s="394">
        <v>0</v>
      </c>
      <c r="O29" s="394">
        <v>0</v>
      </c>
      <c r="P29" s="394">
        <v>0</v>
      </c>
      <c r="Q29" s="395">
        <v>6040.3962239501998</v>
      </c>
      <c r="R29" s="354"/>
      <c r="S29" s="355"/>
      <c r="T29" s="355"/>
      <c r="U29" s="355"/>
      <c r="V29" s="355"/>
      <c r="W29" s="355"/>
      <c r="X29" s="356"/>
      <c r="Y29" s="354"/>
      <c r="Z29" s="355"/>
      <c r="AA29" s="355"/>
      <c r="AB29" s="355"/>
      <c r="AC29" s="355"/>
      <c r="AD29" s="355"/>
      <c r="AE29" s="356"/>
      <c r="AF29" s="390">
        <v>394.86658299999999</v>
      </c>
      <c r="AG29" s="391">
        <v>461.28887800000001</v>
      </c>
      <c r="AH29" s="391">
        <v>171.78501699999998</v>
      </c>
      <c r="AI29" s="391">
        <v>0</v>
      </c>
      <c r="AJ29" s="391">
        <v>5.4119209999999995</v>
      </c>
      <c r="AK29" s="391">
        <v>0</v>
      </c>
      <c r="AL29" s="399">
        <v>172.97511800000001</v>
      </c>
      <c r="AM29" s="390">
        <v>62.727400299999999</v>
      </c>
      <c r="AN29" s="391">
        <v>22.339549999999999</v>
      </c>
      <c r="AO29" s="391">
        <v>70.890866000000003</v>
      </c>
      <c r="AP29" s="391">
        <v>0</v>
      </c>
      <c r="AQ29" s="391">
        <v>17.134399999999999</v>
      </c>
      <c r="AR29" s="391">
        <v>0</v>
      </c>
      <c r="AS29" s="392">
        <v>127.50571161249999</v>
      </c>
      <c r="AT29" s="390">
        <v>692.19572068385924</v>
      </c>
      <c r="AU29" s="391">
        <v>112.10930486746767</v>
      </c>
      <c r="AV29" s="391">
        <v>63.122968214651792</v>
      </c>
      <c r="AW29" s="391">
        <v>13.672166882222918</v>
      </c>
      <c r="AX29" s="391">
        <v>40.989687953888385</v>
      </c>
      <c r="AY29" s="391">
        <v>0</v>
      </c>
      <c r="AZ29" s="392">
        <v>3348.7698578632144</v>
      </c>
      <c r="BA29" s="390">
        <v>0</v>
      </c>
      <c r="BB29" s="391">
        <v>0</v>
      </c>
      <c r="BC29" s="391">
        <v>0</v>
      </c>
      <c r="BD29" s="391">
        <v>0</v>
      </c>
      <c r="BE29" s="391">
        <v>0</v>
      </c>
      <c r="BF29" s="391">
        <v>0</v>
      </c>
      <c r="BG29" s="392">
        <v>0</v>
      </c>
      <c r="BH29" s="390">
        <v>134.5514616028</v>
      </c>
      <c r="BI29" s="391">
        <v>138.90623882200001</v>
      </c>
      <c r="BJ29" s="391">
        <v>517.95591014999991</v>
      </c>
      <c r="BK29" s="391">
        <v>13.6724125</v>
      </c>
      <c r="BL29" s="391">
        <v>25.286710325800001</v>
      </c>
      <c r="BM29" s="391">
        <v>0</v>
      </c>
      <c r="BN29" s="392">
        <v>417.64162037639994</v>
      </c>
      <c r="BO29" s="403">
        <v>72.023396149999996</v>
      </c>
      <c r="BP29" s="404">
        <v>74.375631970000001</v>
      </c>
      <c r="BQ29" s="404">
        <v>14.264061245399999</v>
      </c>
      <c r="BR29" s="404">
        <v>-87.950760950000003</v>
      </c>
      <c r="BS29" s="404">
        <v>18.194802149999997</v>
      </c>
      <c r="BT29" s="404">
        <v>0</v>
      </c>
      <c r="BU29" s="405">
        <v>452.27079630000003</v>
      </c>
      <c r="BV29" s="390">
        <v>110.83063132595161</v>
      </c>
      <c r="BW29" s="391">
        <v>14.660536101363753</v>
      </c>
      <c r="BX29" s="391">
        <v>16.837659652124579</v>
      </c>
      <c r="BY29" s="391">
        <v>0</v>
      </c>
      <c r="BZ29" s="391">
        <v>9.0340056261457189</v>
      </c>
      <c r="CA29" s="391">
        <v>0</v>
      </c>
      <c r="CB29" s="392">
        <v>700.00470990034546</v>
      </c>
      <c r="CC29" s="390">
        <v>0</v>
      </c>
      <c r="CD29" s="391">
        <v>0</v>
      </c>
      <c r="CE29" s="391">
        <v>0</v>
      </c>
      <c r="CF29" s="391">
        <v>0</v>
      </c>
      <c r="CG29" s="391">
        <v>0</v>
      </c>
      <c r="CH29" s="391">
        <v>0</v>
      </c>
      <c r="CI29" s="392">
        <v>0</v>
      </c>
      <c r="CJ29" s="403">
        <v>134.20887376639999</v>
      </c>
      <c r="CK29" s="404">
        <v>115.6696960896</v>
      </c>
      <c r="CL29" s="404">
        <v>110.29276829440001</v>
      </c>
      <c r="CM29" s="404">
        <v>14.608789695999999</v>
      </c>
      <c r="CN29" s="404">
        <v>48.590142931199999</v>
      </c>
      <c r="CO29" s="404">
        <v>0</v>
      </c>
      <c r="CP29" s="405">
        <v>1723.0106941952001</v>
      </c>
      <c r="CQ29" s="390">
        <v>43.223024257700004</v>
      </c>
      <c r="CR29" s="391">
        <v>142.21053962759999</v>
      </c>
      <c r="CS29" s="391">
        <v>289.54800860439997</v>
      </c>
      <c r="CT29" s="391">
        <v>10.939579999999999</v>
      </c>
      <c r="CU29" s="391">
        <v>23.029772728399998</v>
      </c>
      <c r="CV29" s="391">
        <v>0</v>
      </c>
      <c r="CW29" s="392">
        <v>213.58199505169998</v>
      </c>
      <c r="CX29" s="354">
        <v>0</v>
      </c>
      <c r="CY29" s="355">
        <v>0</v>
      </c>
      <c r="CZ29" s="355">
        <v>0</v>
      </c>
      <c r="DA29" s="355">
        <v>0</v>
      </c>
      <c r="DB29" s="355">
        <v>0</v>
      </c>
      <c r="DC29" s="355">
        <v>0</v>
      </c>
      <c r="DD29" s="356">
        <v>0</v>
      </c>
      <c r="DE29" s="354"/>
      <c r="DF29" s="355"/>
      <c r="DG29" s="355"/>
      <c r="DH29" s="355"/>
      <c r="DI29" s="355"/>
      <c r="DJ29" s="355"/>
      <c r="DK29" s="356"/>
      <c r="DL29" s="354"/>
      <c r="DM29" s="355"/>
      <c r="DN29" s="355"/>
      <c r="DO29" s="355"/>
      <c r="DP29" s="355"/>
      <c r="DQ29" s="355"/>
      <c r="DR29" s="356"/>
      <c r="DS29" s="354"/>
      <c r="DT29" s="355"/>
      <c r="DU29" s="355"/>
      <c r="DV29" s="355"/>
      <c r="DW29" s="355"/>
      <c r="DX29" s="355"/>
      <c r="DY29" s="356"/>
      <c r="DZ29" s="354"/>
      <c r="EA29" s="355"/>
      <c r="EB29" s="355"/>
      <c r="EC29" s="355"/>
      <c r="ED29" s="355"/>
      <c r="EE29" s="355"/>
      <c r="EF29" s="356"/>
      <c r="EG29" s="354"/>
      <c r="EH29" s="355"/>
      <c r="EI29" s="355"/>
      <c r="EJ29" s="355"/>
      <c r="EK29" s="355"/>
      <c r="EL29" s="355"/>
      <c r="EM29" s="356"/>
      <c r="EN29" s="354"/>
      <c r="EO29" s="355"/>
      <c r="EP29" s="355"/>
      <c r="EQ29" s="355"/>
      <c r="ER29" s="355"/>
      <c r="ES29" s="355"/>
      <c r="ET29" s="356"/>
      <c r="EU29" s="354"/>
      <c r="EV29" s="355"/>
      <c r="EW29" s="355"/>
      <c r="EX29" s="355"/>
      <c r="EY29" s="355"/>
      <c r="EZ29" s="355"/>
      <c r="FA29" s="356"/>
      <c r="FB29" s="354"/>
      <c r="FC29" s="355"/>
      <c r="FD29" s="355"/>
      <c r="FE29" s="355"/>
      <c r="FF29" s="355"/>
      <c r="FG29" s="355"/>
      <c r="FH29" s="356"/>
      <c r="FI29" s="354"/>
      <c r="FJ29" s="355"/>
      <c r="FK29" s="355"/>
      <c r="FL29" s="355"/>
      <c r="FM29" s="355"/>
      <c r="FN29" s="355"/>
      <c r="FO29" s="356"/>
      <c r="FP29" s="354"/>
      <c r="FQ29" s="355"/>
      <c r="FR29" s="355"/>
      <c r="FS29" s="355"/>
      <c r="FT29" s="355"/>
      <c r="FU29" s="355"/>
      <c r="FV29" s="356"/>
      <c r="FW29" s="354"/>
      <c r="FX29" s="355"/>
      <c r="FY29" s="355"/>
      <c r="FZ29" s="355"/>
      <c r="GA29" s="355"/>
      <c r="GB29" s="355"/>
      <c r="GC29" s="356"/>
      <c r="GD29" s="411"/>
      <c r="GE29" s="355"/>
      <c r="GF29" s="355"/>
      <c r="GG29" s="355"/>
      <c r="GH29" s="355"/>
      <c r="GI29" s="355"/>
      <c r="GJ29" s="453"/>
      <c r="GK29" s="408"/>
      <c r="GL29" s="409"/>
      <c r="GM29" s="409"/>
      <c r="GN29" s="409"/>
      <c r="GO29" s="409"/>
      <c r="GP29" s="409"/>
      <c r="GQ29" s="410"/>
      <c r="GR29" s="411"/>
      <c r="GS29" s="355"/>
      <c r="GT29" s="355"/>
      <c r="GU29" s="355"/>
      <c r="GV29" s="355"/>
      <c r="GW29" s="355"/>
      <c r="GX29" s="356"/>
      <c r="GY29" s="390">
        <v>570.39256091000004</v>
      </c>
      <c r="GZ29" s="391">
        <v>24.440103610169494</v>
      </c>
      <c r="HA29" s="391">
        <v>944.66602142000011</v>
      </c>
      <c r="HB29" s="391">
        <v>0</v>
      </c>
      <c r="HC29" s="391">
        <v>0</v>
      </c>
      <c r="HD29" s="391">
        <v>0</v>
      </c>
      <c r="HE29" s="392">
        <v>311.9531275990874</v>
      </c>
      <c r="HF29" s="390">
        <v>371.0376</v>
      </c>
      <c r="HG29" s="391">
        <v>1663.8588</v>
      </c>
      <c r="HH29" s="391">
        <v>1979.5175999999999</v>
      </c>
      <c r="HI29" s="391"/>
      <c r="HJ29" s="391">
        <v>0</v>
      </c>
      <c r="HK29" s="391"/>
      <c r="HL29" s="392">
        <v>1545.8112000000001</v>
      </c>
      <c r="HM29" s="390">
        <v>56.464100999999999</v>
      </c>
      <c r="HN29" s="391">
        <v>12.518823999999999</v>
      </c>
      <c r="HO29" s="391">
        <v>11.329772</v>
      </c>
      <c r="HP29" s="391">
        <v>0</v>
      </c>
      <c r="HQ29" s="391">
        <v>8.6131999999999991</v>
      </c>
      <c r="HR29" s="391">
        <v>0</v>
      </c>
      <c r="HS29" s="392">
        <v>316.45079499999997</v>
      </c>
      <c r="HT29" s="390">
        <v>225</v>
      </c>
      <c r="HU29" s="391">
        <v>0</v>
      </c>
      <c r="HV29" s="391">
        <v>0</v>
      </c>
      <c r="HW29" s="391">
        <v>0</v>
      </c>
      <c r="HX29" s="391">
        <v>0</v>
      </c>
      <c r="HY29" s="391">
        <v>0</v>
      </c>
      <c r="HZ29" s="392">
        <v>0</v>
      </c>
      <c r="IA29" s="354"/>
      <c r="IB29" s="355"/>
      <c r="IC29" s="355"/>
      <c r="ID29" s="355"/>
      <c r="IE29" s="355"/>
      <c r="IF29" s="355"/>
      <c r="IG29" s="356"/>
      <c r="IH29" s="354"/>
      <c r="II29" s="355"/>
      <c r="IJ29" s="355"/>
      <c r="IK29" s="355"/>
      <c r="IL29" s="355"/>
      <c r="IM29" s="355"/>
      <c r="IN29" s="356"/>
      <c r="IO29" s="354">
        <v>0</v>
      </c>
      <c r="IP29" s="355">
        <v>0</v>
      </c>
      <c r="IQ29" s="355">
        <v>0</v>
      </c>
      <c r="IR29" s="355">
        <v>0</v>
      </c>
      <c r="IS29" s="355">
        <v>0</v>
      </c>
      <c r="IT29" s="355">
        <v>0</v>
      </c>
      <c r="IU29" s="453">
        <v>0</v>
      </c>
      <c r="IV29" s="354"/>
      <c r="IW29" s="355"/>
      <c r="IX29" s="355"/>
      <c r="IY29" s="355"/>
      <c r="IZ29" s="355"/>
      <c r="JA29" s="355"/>
      <c r="JB29" s="356"/>
    </row>
    <row r="30" spans="2:262" s="18" customFormat="1" ht="25" customHeight="1" thickTop="1" x14ac:dyDescent="0.35">
      <c r="B30" s="228">
        <v>2017</v>
      </c>
      <c r="C30" s="229" t="s">
        <v>49</v>
      </c>
      <c r="D30" s="365">
        <v>4331.9542562099268</v>
      </c>
      <c r="E30" s="363">
        <v>98.966005536666643</v>
      </c>
      <c r="F30" s="363">
        <v>291.06175743666665</v>
      </c>
      <c r="G30" s="363">
        <v>818.08824999000001</v>
      </c>
      <c r="H30" s="363">
        <v>0</v>
      </c>
      <c r="I30" s="363">
        <v>0</v>
      </c>
      <c r="J30" s="366">
        <v>1342.8510005499998</v>
      </c>
      <c r="K30" s="375">
        <v>858.8371606999998</v>
      </c>
      <c r="L30" s="376">
        <v>220.74580745000006</v>
      </c>
      <c r="M30" s="376">
        <v>297.37055330000004</v>
      </c>
      <c r="N30" s="376"/>
      <c r="O30" s="376">
        <v>4.8879365900000007</v>
      </c>
      <c r="P30" s="376"/>
      <c r="Q30" s="377">
        <v>5670.7633569000027</v>
      </c>
      <c r="R30" s="367"/>
      <c r="S30" s="368"/>
      <c r="T30" s="368"/>
      <c r="U30" s="368"/>
      <c r="V30" s="368"/>
      <c r="W30" s="368"/>
      <c r="X30" s="369"/>
      <c r="Y30" s="367"/>
      <c r="Z30" s="368"/>
      <c r="AA30" s="368"/>
      <c r="AB30" s="368"/>
      <c r="AC30" s="368"/>
      <c r="AD30" s="368"/>
      <c r="AE30" s="369"/>
      <c r="AF30" s="365">
        <v>426.61051898999995</v>
      </c>
      <c r="AG30" s="363">
        <v>71.648111180000001</v>
      </c>
      <c r="AH30" s="363">
        <v>128.04300419999998</v>
      </c>
      <c r="AI30" s="363">
        <v>0</v>
      </c>
      <c r="AJ30" s="363">
        <v>4.8879365900000007</v>
      </c>
      <c r="AK30" s="363">
        <v>0</v>
      </c>
      <c r="AL30" s="383">
        <v>118.02309138</v>
      </c>
      <c r="AM30" s="365"/>
      <c r="AN30" s="363"/>
      <c r="AO30" s="363"/>
      <c r="AP30" s="363"/>
      <c r="AQ30" s="363"/>
      <c r="AR30" s="363">
        <v>0</v>
      </c>
      <c r="AS30" s="366"/>
      <c r="AT30" s="365"/>
      <c r="AU30" s="363"/>
      <c r="AV30" s="363"/>
      <c r="AW30" s="363"/>
      <c r="AX30" s="363"/>
      <c r="AY30" s="363"/>
      <c r="AZ30" s="366"/>
      <c r="BA30" s="365">
        <v>0</v>
      </c>
      <c r="BB30" s="363">
        <v>0</v>
      </c>
      <c r="BC30" s="363">
        <v>0</v>
      </c>
      <c r="BD30" s="363">
        <v>0</v>
      </c>
      <c r="BE30" s="363">
        <v>0</v>
      </c>
      <c r="BF30" s="363">
        <v>0</v>
      </c>
      <c r="BG30" s="366">
        <v>0</v>
      </c>
      <c r="BH30" s="365">
        <v>385.38</v>
      </c>
      <c r="BI30" s="363">
        <v>125.81</v>
      </c>
      <c r="BJ30" s="363">
        <v>325.15999999999997</v>
      </c>
      <c r="BK30" s="363">
        <v>13.620000000000001</v>
      </c>
      <c r="BL30" s="363">
        <v>19.64</v>
      </c>
      <c r="BM30" s="363">
        <v>0</v>
      </c>
      <c r="BN30" s="366">
        <v>208.31</v>
      </c>
      <c r="BO30" s="365">
        <v>93.014891759999998</v>
      </c>
      <c r="BP30" s="363">
        <v>135.40441515000001</v>
      </c>
      <c r="BQ30" s="363">
        <v>48.368252549400005</v>
      </c>
      <c r="BR30" s="363">
        <v>24.046050480000002</v>
      </c>
      <c r="BS30" s="363">
        <v>17.371926695700001</v>
      </c>
      <c r="BT30" s="363">
        <v>0</v>
      </c>
      <c r="BU30" s="366">
        <v>653.69566221000002</v>
      </c>
      <c r="BV30" s="365"/>
      <c r="BW30" s="363"/>
      <c r="BX30" s="363"/>
      <c r="BY30" s="363"/>
      <c r="BZ30" s="363"/>
      <c r="CA30" s="363"/>
      <c r="CB30" s="366"/>
      <c r="CC30" s="365">
        <v>235.41217700000001</v>
      </c>
      <c r="CD30" s="363">
        <v>0</v>
      </c>
      <c r="CE30" s="363">
        <v>0.66500000000000004</v>
      </c>
      <c r="CF30" s="363">
        <v>0</v>
      </c>
      <c r="CG30" s="363">
        <v>10.239098</v>
      </c>
      <c r="CH30" s="363"/>
      <c r="CI30" s="366">
        <v>2.2322981</v>
      </c>
      <c r="CJ30" s="367"/>
      <c r="CK30" s="368"/>
      <c r="CL30" s="368"/>
      <c r="CM30" s="368"/>
      <c r="CN30" s="368"/>
      <c r="CO30" s="368"/>
      <c r="CP30" s="369"/>
      <c r="CQ30" s="367"/>
      <c r="CR30" s="368"/>
      <c r="CS30" s="368"/>
      <c r="CT30" s="368"/>
      <c r="CU30" s="368"/>
      <c r="CV30" s="368"/>
      <c r="CW30" s="369"/>
      <c r="CX30" s="367"/>
      <c r="CY30" s="368"/>
      <c r="CZ30" s="368"/>
      <c r="DA30" s="368"/>
      <c r="DB30" s="368"/>
      <c r="DC30" s="368"/>
      <c r="DD30" s="369"/>
      <c r="DE30" s="367"/>
      <c r="DF30" s="368"/>
      <c r="DG30" s="368"/>
      <c r="DH30" s="368"/>
      <c r="DI30" s="368"/>
      <c r="DJ30" s="368"/>
      <c r="DK30" s="369"/>
      <c r="DL30" s="367"/>
      <c r="DM30" s="368"/>
      <c r="DN30" s="368"/>
      <c r="DO30" s="368"/>
      <c r="DP30" s="368"/>
      <c r="DQ30" s="368"/>
      <c r="DR30" s="369"/>
      <c r="DS30" s="367"/>
      <c r="DT30" s="368"/>
      <c r="DU30" s="368"/>
      <c r="DV30" s="368"/>
      <c r="DW30" s="368"/>
      <c r="DX30" s="368"/>
      <c r="DY30" s="369"/>
      <c r="DZ30" s="367"/>
      <c r="EA30" s="368"/>
      <c r="EB30" s="368"/>
      <c r="EC30" s="368"/>
      <c r="ED30" s="368"/>
      <c r="EE30" s="368"/>
      <c r="EF30" s="369"/>
      <c r="EG30" s="367"/>
      <c r="EH30" s="368"/>
      <c r="EI30" s="368"/>
      <c r="EJ30" s="368"/>
      <c r="EK30" s="368"/>
      <c r="EL30" s="368"/>
      <c r="EM30" s="369"/>
      <c r="EN30" s="367"/>
      <c r="EO30" s="368"/>
      <c r="EP30" s="368"/>
      <c r="EQ30" s="368"/>
      <c r="ER30" s="368"/>
      <c r="ES30" s="368"/>
      <c r="ET30" s="369"/>
      <c r="EU30" s="367"/>
      <c r="EV30" s="368"/>
      <c r="EW30" s="368"/>
      <c r="EX30" s="368"/>
      <c r="EY30" s="368"/>
      <c r="EZ30" s="368"/>
      <c r="FA30" s="369"/>
      <c r="FB30" s="367"/>
      <c r="FC30" s="368"/>
      <c r="FD30" s="368"/>
      <c r="FE30" s="368"/>
      <c r="FF30" s="368"/>
      <c r="FG30" s="368"/>
      <c r="FH30" s="369"/>
      <c r="FI30" s="367"/>
      <c r="FJ30" s="368"/>
      <c r="FK30" s="368"/>
      <c r="FL30" s="368"/>
      <c r="FM30" s="368"/>
      <c r="FN30" s="368"/>
      <c r="FO30" s="369"/>
      <c r="FP30" s="367"/>
      <c r="FQ30" s="368"/>
      <c r="FR30" s="368"/>
      <c r="FS30" s="368"/>
      <c r="FT30" s="368"/>
      <c r="FU30" s="368"/>
      <c r="FV30" s="369"/>
      <c r="FW30" s="367"/>
      <c r="FX30" s="368"/>
      <c r="FY30" s="368"/>
      <c r="FZ30" s="368"/>
      <c r="GA30" s="368"/>
      <c r="GB30" s="368"/>
      <c r="GC30" s="369"/>
      <c r="GD30" s="450"/>
      <c r="GE30" s="368"/>
      <c r="GF30" s="368"/>
      <c r="GG30" s="368"/>
      <c r="GH30" s="368"/>
      <c r="GI30" s="368"/>
      <c r="GJ30" s="451"/>
      <c r="GK30" s="367"/>
      <c r="GL30" s="368"/>
      <c r="GM30" s="368"/>
      <c r="GN30" s="368"/>
      <c r="GO30" s="368"/>
      <c r="GP30" s="368"/>
      <c r="GQ30" s="369"/>
      <c r="GR30" s="450"/>
      <c r="GS30" s="368"/>
      <c r="GT30" s="368"/>
      <c r="GU30" s="368"/>
      <c r="GV30" s="368"/>
      <c r="GW30" s="368"/>
      <c r="GX30" s="369"/>
      <c r="GY30" s="365"/>
      <c r="GZ30" s="363"/>
      <c r="HA30" s="363"/>
      <c r="HB30" s="363">
        <v>0</v>
      </c>
      <c r="HC30" s="363">
        <v>0</v>
      </c>
      <c r="HD30" s="363">
        <v>0</v>
      </c>
      <c r="HE30" s="366"/>
      <c r="HF30" s="365">
        <v>375.27454</v>
      </c>
      <c r="HG30" s="363">
        <v>587.57305999999994</v>
      </c>
      <c r="HH30" s="363">
        <v>667.36509999999998</v>
      </c>
      <c r="HI30" s="363">
        <v>0</v>
      </c>
      <c r="HJ30" s="363">
        <v>0</v>
      </c>
      <c r="HK30" s="363">
        <v>0</v>
      </c>
      <c r="HL30" s="366">
        <v>0</v>
      </c>
      <c r="HM30" s="367"/>
      <c r="HN30" s="368"/>
      <c r="HO30" s="368"/>
      <c r="HP30" s="368"/>
      <c r="HQ30" s="368"/>
      <c r="HR30" s="368"/>
      <c r="HS30" s="369"/>
      <c r="HT30" s="365">
        <v>225</v>
      </c>
      <c r="HU30" s="363">
        <v>0</v>
      </c>
      <c r="HV30" s="363">
        <v>0</v>
      </c>
      <c r="HW30" s="363">
        <v>0</v>
      </c>
      <c r="HX30" s="363">
        <v>0</v>
      </c>
      <c r="HY30" s="363">
        <v>0</v>
      </c>
      <c r="HZ30" s="366">
        <v>0</v>
      </c>
      <c r="IA30" s="367"/>
      <c r="IB30" s="368"/>
      <c r="IC30" s="368"/>
      <c r="ID30" s="368"/>
      <c r="IE30" s="368"/>
      <c r="IF30" s="368"/>
      <c r="IG30" s="369"/>
      <c r="IH30" s="367"/>
      <c r="II30" s="368"/>
      <c r="IJ30" s="368"/>
      <c r="IK30" s="368"/>
      <c r="IL30" s="368"/>
      <c r="IM30" s="368"/>
      <c r="IN30" s="369"/>
      <c r="IO30" s="367"/>
      <c r="IP30" s="368"/>
      <c r="IQ30" s="368"/>
      <c r="IR30" s="368"/>
      <c r="IS30" s="368"/>
      <c r="IT30" s="368"/>
      <c r="IU30" s="451"/>
      <c r="IV30" s="367"/>
      <c r="IW30" s="368"/>
      <c r="IX30" s="368"/>
      <c r="IY30" s="368"/>
      <c r="IZ30" s="368"/>
      <c r="JA30" s="368"/>
      <c r="JB30" s="369"/>
    </row>
    <row r="31" spans="2:262" s="18" customFormat="1" ht="25" customHeight="1" x14ac:dyDescent="0.35">
      <c r="B31" s="198">
        <v>2017</v>
      </c>
      <c r="C31" s="199" t="s">
        <v>50</v>
      </c>
      <c r="D31" s="312">
        <v>2936.4302087000005</v>
      </c>
      <c r="E31" s="313">
        <v>89.081647260000025</v>
      </c>
      <c r="F31" s="313">
        <v>345.03316892999999</v>
      </c>
      <c r="G31" s="313">
        <v>818.08824999000001</v>
      </c>
      <c r="H31" s="313">
        <v>0</v>
      </c>
      <c r="I31" s="313">
        <v>0</v>
      </c>
      <c r="J31" s="314">
        <v>1471.2610851899999</v>
      </c>
      <c r="K31" s="315">
        <v>580.31053275500017</v>
      </c>
      <c r="L31" s="316">
        <v>480.04681891500007</v>
      </c>
      <c r="M31" s="316">
        <v>588.90331233500001</v>
      </c>
      <c r="N31" s="316" t="s">
        <v>105</v>
      </c>
      <c r="O31" s="316">
        <v>5.48</v>
      </c>
      <c r="P31" s="316"/>
      <c r="Q31" s="317">
        <v>6369.5320376549998</v>
      </c>
      <c r="R31" s="372"/>
      <c r="S31" s="373"/>
      <c r="T31" s="373"/>
      <c r="U31" s="373"/>
      <c r="V31" s="373"/>
      <c r="W31" s="373"/>
      <c r="X31" s="374"/>
      <c r="Y31" s="372"/>
      <c r="Z31" s="373"/>
      <c r="AA31" s="373"/>
      <c r="AB31" s="373"/>
      <c r="AC31" s="373"/>
      <c r="AD31" s="373"/>
      <c r="AE31" s="374"/>
      <c r="AF31" s="312">
        <v>404.40999999999997</v>
      </c>
      <c r="AG31" s="313">
        <v>72.650000000000006</v>
      </c>
      <c r="AH31" s="313">
        <v>82.1</v>
      </c>
      <c r="AI31" s="313">
        <f>-AI106</f>
        <v>0</v>
      </c>
      <c r="AJ31" s="313">
        <v>5.48</v>
      </c>
      <c r="AK31" s="313">
        <f>-AK106</f>
        <v>0</v>
      </c>
      <c r="AL31" s="321">
        <v>180.67000000000002</v>
      </c>
      <c r="AM31" s="312">
        <v>29.358767999999998</v>
      </c>
      <c r="AN31" s="313">
        <v>368.355976</v>
      </c>
      <c r="AO31" s="313">
        <v>15.891096999999998</v>
      </c>
      <c r="AP31" s="313"/>
      <c r="AQ31" s="313">
        <v>8.4067000000000007</v>
      </c>
      <c r="AR31" s="313">
        <v>0</v>
      </c>
      <c r="AS31" s="314">
        <v>118.90216896625</v>
      </c>
      <c r="AT31" s="312"/>
      <c r="AU31" s="313"/>
      <c r="AV31" s="313"/>
      <c r="AW31" s="313"/>
      <c r="AX31" s="313"/>
      <c r="AY31" s="313"/>
      <c r="AZ31" s="314"/>
      <c r="BA31" s="312">
        <v>0</v>
      </c>
      <c r="BB31" s="313">
        <v>0</v>
      </c>
      <c r="BC31" s="313">
        <v>0</v>
      </c>
      <c r="BD31" s="313">
        <v>0</v>
      </c>
      <c r="BE31" s="313">
        <v>0</v>
      </c>
      <c r="BF31" s="313">
        <v>0</v>
      </c>
      <c r="BG31" s="314">
        <v>0</v>
      </c>
      <c r="BH31" s="312">
        <v>87.37</v>
      </c>
      <c r="BI31" s="313">
        <v>131.46</v>
      </c>
      <c r="BJ31" s="313">
        <v>1224.45</v>
      </c>
      <c r="BK31" s="313">
        <v>27.560000000000002</v>
      </c>
      <c r="BL31" s="313">
        <v>10.210000000000001</v>
      </c>
      <c r="BM31" s="313">
        <v>0</v>
      </c>
      <c r="BN31" s="314">
        <v>214.58999999999997</v>
      </c>
      <c r="BO31" s="312">
        <v>114.30738450600001</v>
      </c>
      <c r="BP31" s="313">
        <v>87.564553949599997</v>
      </c>
      <c r="BQ31" s="313">
        <v>47.24418636</v>
      </c>
      <c r="BR31" s="313">
        <v>24.69140604</v>
      </c>
      <c r="BS31" s="313">
        <v>16.2078666498</v>
      </c>
      <c r="BT31" s="313">
        <v>0</v>
      </c>
      <c r="BU31" s="314">
        <v>626.27529986000002</v>
      </c>
      <c r="BV31" s="312">
        <v>88.588256457527407</v>
      </c>
      <c r="BW31" s="313">
        <v>7.2521936896432617</v>
      </c>
      <c r="BX31" s="313">
        <v>58.572676690579357</v>
      </c>
      <c r="BY31" s="313">
        <v>0</v>
      </c>
      <c r="BZ31" s="313">
        <v>73.02108534780065</v>
      </c>
      <c r="CA31" s="313">
        <v>0</v>
      </c>
      <c r="CB31" s="314">
        <v>40.671016240890864</v>
      </c>
      <c r="CC31" s="372"/>
      <c r="CD31" s="373"/>
      <c r="CE31" s="373"/>
      <c r="CF31" s="373"/>
      <c r="CG31" s="373"/>
      <c r="CH31" s="373"/>
      <c r="CI31" s="374"/>
      <c r="CJ31" s="372"/>
      <c r="CK31" s="373"/>
      <c r="CL31" s="373"/>
      <c r="CM31" s="373"/>
      <c r="CN31" s="373"/>
      <c r="CO31" s="373"/>
      <c r="CP31" s="374"/>
      <c r="CQ31" s="372"/>
      <c r="CR31" s="373"/>
      <c r="CS31" s="373"/>
      <c r="CT31" s="373"/>
      <c r="CU31" s="373"/>
      <c r="CV31" s="373"/>
      <c r="CW31" s="374"/>
      <c r="CX31" s="372"/>
      <c r="CY31" s="373"/>
      <c r="CZ31" s="373"/>
      <c r="DA31" s="373"/>
      <c r="DB31" s="373"/>
      <c r="DC31" s="373"/>
      <c r="DD31" s="374"/>
      <c r="DE31" s="372"/>
      <c r="DF31" s="373"/>
      <c r="DG31" s="373"/>
      <c r="DH31" s="373"/>
      <c r="DI31" s="373"/>
      <c r="DJ31" s="373"/>
      <c r="DK31" s="374"/>
      <c r="DL31" s="372"/>
      <c r="DM31" s="373"/>
      <c r="DN31" s="373"/>
      <c r="DO31" s="373"/>
      <c r="DP31" s="373"/>
      <c r="DQ31" s="373"/>
      <c r="DR31" s="374"/>
      <c r="DS31" s="372"/>
      <c r="DT31" s="373"/>
      <c r="DU31" s="373"/>
      <c r="DV31" s="373"/>
      <c r="DW31" s="373"/>
      <c r="DX31" s="373"/>
      <c r="DY31" s="374"/>
      <c r="DZ31" s="372"/>
      <c r="EA31" s="373"/>
      <c r="EB31" s="373"/>
      <c r="EC31" s="373"/>
      <c r="ED31" s="373"/>
      <c r="EE31" s="373"/>
      <c r="EF31" s="374"/>
      <c r="EG31" s="372"/>
      <c r="EH31" s="373"/>
      <c r="EI31" s="373"/>
      <c r="EJ31" s="373"/>
      <c r="EK31" s="373"/>
      <c r="EL31" s="373"/>
      <c r="EM31" s="374"/>
      <c r="EN31" s="372"/>
      <c r="EO31" s="373"/>
      <c r="EP31" s="373"/>
      <c r="EQ31" s="373"/>
      <c r="ER31" s="373"/>
      <c r="ES31" s="373"/>
      <c r="ET31" s="374"/>
      <c r="EU31" s="372"/>
      <c r="EV31" s="373"/>
      <c r="EW31" s="373"/>
      <c r="EX31" s="373"/>
      <c r="EY31" s="373"/>
      <c r="EZ31" s="373"/>
      <c r="FA31" s="374"/>
      <c r="FB31" s="372"/>
      <c r="FC31" s="373"/>
      <c r="FD31" s="373"/>
      <c r="FE31" s="373"/>
      <c r="FF31" s="373"/>
      <c r="FG31" s="373"/>
      <c r="FH31" s="374"/>
      <c r="FI31" s="372"/>
      <c r="FJ31" s="373"/>
      <c r="FK31" s="373"/>
      <c r="FL31" s="373"/>
      <c r="FM31" s="373"/>
      <c r="FN31" s="373"/>
      <c r="FO31" s="374"/>
      <c r="FP31" s="372"/>
      <c r="FQ31" s="373"/>
      <c r="FR31" s="373"/>
      <c r="FS31" s="373"/>
      <c r="FT31" s="373"/>
      <c r="FU31" s="373"/>
      <c r="FV31" s="374"/>
      <c r="FW31" s="372"/>
      <c r="FX31" s="373"/>
      <c r="FY31" s="373"/>
      <c r="FZ31" s="373"/>
      <c r="GA31" s="373"/>
      <c r="GB31" s="373"/>
      <c r="GC31" s="374"/>
      <c r="GD31" s="424"/>
      <c r="GE31" s="373"/>
      <c r="GF31" s="373"/>
      <c r="GG31" s="373"/>
      <c r="GH31" s="373"/>
      <c r="GI31" s="373"/>
      <c r="GJ31" s="452"/>
      <c r="GK31" s="372"/>
      <c r="GL31" s="373"/>
      <c r="GM31" s="373"/>
      <c r="GN31" s="373"/>
      <c r="GO31" s="373"/>
      <c r="GP31" s="373"/>
      <c r="GQ31" s="374"/>
      <c r="GR31" s="424"/>
      <c r="GS31" s="373"/>
      <c r="GT31" s="373"/>
      <c r="GU31" s="373"/>
      <c r="GV31" s="373"/>
      <c r="GW31" s="373"/>
      <c r="GX31" s="374"/>
      <c r="GY31" s="312"/>
      <c r="GZ31" s="313"/>
      <c r="HA31" s="313"/>
      <c r="HB31" s="313">
        <v>0</v>
      </c>
      <c r="HC31" s="313">
        <v>0</v>
      </c>
      <c r="HD31" s="313">
        <v>0</v>
      </c>
      <c r="HE31" s="314"/>
      <c r="HF31" s="312">
        <v>343.44</v>
      </c>
      <c r="HG31" s="313">
        <v>40.312799999999996</v>
      </c>
      <c r="HH31" s="313">
        <v>902.83320000000003</v>
      </c>
      <c r="HI31" s="313">
        <v>0</v>
      </c>
      <c r="HJ31" s="313">
        <v>0</v>
      </c>
      <c r="HK31" s="313">
        <v>0</v>
      </c>
      <c r="HL31" s="314">
        <v>1723.0103999999999</v>
      </c>
      <c r="HM31" s="372"/>
      <c r="HN31" s="373"/>
      <c r="HO31" s="373"/>
      <c r="HP31" s="373"/>
      <c r="HQ31" s="373"/>
      <c r="HR31" s="373"/>
      <c r="HS31" s="374"/>
      <c r="HT31" s="372"/>
      <c r="HU31" s="373"/>
      <c r="HV31" s="373"/>
      <c r="HW31" s="373"/>
      <c r="HX31" s="373"/>
      <c r="HY31" s="373"/>
      <c r="HZ31" s="374"/>
      <c r="IA31" s="372"/>
      <c r="IB31" s="373"/>
      <c r="IC31" s="373"/>
      <c r="ID31" s="373"/>
      <c r="IE31" s="373"/>
      <c r="IF31" s="373"/>
      <c r="IG31" s="374"/>
      <c r="IH31" s="372"/>
      <c r="II31" s="373"/>
      <c r="IJ31" s="373"/>
      <c r="IK31" s="373"/>
      <c r="IL31" s="373"/>
      <c r="IM31" s="373"/>
      <c r="IN31" s="374"/>
      <c r="IO31" s="372"/>
      <c r="IP31" s="373"/>
      <c r="IQ31" s="373"/>
      <c r="IR31" s="373"/>
      <c r="IS31" s="373"/>
      <c r="IT31" s="373"/>
      <c r="IU31" s="452"/>
      <c r="IV31" s="372"/>
      <c r="IW31" s="373"/>
      <c r="IX31" s="373"/>
      <c r="IY31" s="373"/>
      <c r="IZ31" s="373"/>
      <c r="JA31" s="373"/>
      <c r="JB31" s="374"/>
    </row>
    <row r="32" spans="2:262" s="18" customFormat="1" ht="25" customHeight="1" x14ac:dyDescent="0.35">
      <c r="B32" s="198">
        <v>2017</v>
      </c>
      <c r="C32" s="199" t="s">
        <v>47</v>
      </c>
      <c r="D32" s="312">
        <v>2769.0772000000002</v>
      </c>
      <c r="E32" s="313">
        <v>136.4056836</v>
      </c>
      <c r="F32" s="313">
        <v>265.42238300000002</v>
      </c>
      <c r="G32" s="313">
        <v>818.08824999000001</v>
      </c>
      <c r="H32" s="313">
        <v>0</v>
      </c>
      <c r="I32" s="313">
        <v>0</v>
      </c>
      <c r="J32" s="314">
        <v>1376.74053</v>
      </c>
      <c r="K32" s="315">
        <v>661.48664819999999</v>
      </c>
      <c r="L32" s="316">
        <v>70.384628660000004</v>
      </c>
      <c r="M32" s="316">
        <v>386.07091609999998</v>
      </c>
      <c r="N32" s="316">
        <v>0</v>
      </c>
      <c r="O32" s="316">
        <v>2.0499999999999998</v>
      </c>
      <c r="P32" s="316"/>
      <c r="Q32" s="317">
        <v>6223.4660750000003</v>
      </c>
      <c r="R32" s="372"/>
      <c r="S32" s="373"/>
      <c r="T32" s="373"/>
      <c r="U32" s="373"/>
      <c r="V32" s="373"/>
      <c r="W32" s="373"/>
      <c r="X32" s="374"/>
      <c r="Y32" s="372"/>
      <c r="Z32" s="373"/>
      <c r="AA32" s="373"/>
      <c r="AB32" s="373"/>
      <c r="AC32" s="373"/>
      <c r="AD32" s="373"/>
      <c r="AE32" s="374"/>
      <c r="AF32" s="312">
        <v>416.95</v>
      </c>
      <c r="AG32" s="313">
        <v>52.67</v>
      </c>
      <c r="AH32" s="313">
        <v>71.680000000000007</v>
      </c>
      <c r="AI32" s="313">
        <v>0</v>
      </c>
      <c r="AJ32" s="313">
        <v>2.0499999999999998</v>
      </c>
      <c r="AK32" s="313">
        <v>0</v>
      </c>
      <c r="AL32" s="321">
        <v>118.05</v>
      </c>
      <c r="AM32" s="312">
        <v>37.879489</v>
      </c>
      <c r="AN32" s="313">
        <v>301.82428099999998</v>
      </c>
      <c r="AO32" s="313">
        <v>12.932528</v>
      </c>
      <c r="AP32" s="313">
        <v>0</v>
      </c>
      <c r="AQ32" s="313">
        <v>18.005800000000001</v>
      </c>
      <c r="AR32" s="313">
        <v>0</v>
      </c>
      <c r="AS32" s="314">
        <v>177.23928712991011</v>
      </c>
      <c r="AT32" s="312"/>
      <c r="AU32" s="313"/>
      <c r="AV32" s="313"/>
      <c r="AW32" s="313"/>
      <c r="AX32" s="313"/>
      <c r="AY32" s="313"/>
      <c r="AZ32" s="314"/>
      <c r="BA32" s="312">
        <v>0</v>
      </c>
      <c r="BB32" s="313">
        <v>0</v>
      </c>
      <c r="BC32" s="313">
        <v>0</v>
      </c>
      <c r="BD32" s="313">
        <v>0</v>
      </c>
      <c r="BE32" s="313">
        <v>0</v>
      </c>
      <c r="BF32" s="313">
        <v>0</v>
      </c>
      <c r="BG32" s="314">
        <v>0</v>
      </c>
      <c r="BH32" s="312">
        <v>91.91</v>
      </c>
      <c r="BI32" s="313">
        <v>136.63</v>
      </c>
      <c r="BJ32" s="313">
        <v>1057.81</v>
      </c>
      <c r="BK32" s="313">
        <v>4.5199999999999996</v>
      </c>
      <c r="BL32" s="313">
        <v>13.57</v>
      </c>
      <c r="BM32" s="313">
        <v>0</v>
      </c>
      <c r="BN32" s="314">
        <v>260.93</v>
      </c>
      <c r="BO32" s="312">
        <v>106.16129160000001</v>
      </c>
      <c r="BP32" s="313">
        <v>364.21131103000005</v>
      </c>
      <c r="BQ32" s="313">
        <v>44.298341919999999</v>
      </c>
      <c r="BR32" s="313">
        <v>23.24158641</v>
      </c>
      <c r="BS32" s="313">
        <v>26.228715870000002</v>
      </c>
      <c r="BT32" s="313">
        <v>0</v>
      </c>
      <c r="BU32" s="314">
        <v>593.87643721000006</v>
      </c>
      <c r="BV32" s="312">
        <v>63.211501480634766</v>
      </c>
      <c r="BW32" s="313">
        <v>10.038563554060962</v>
      </c>
      <c r="BX32" s="313">
        <v>21.591320877333395</v>
      </c>
      <c r="BY32" s="313">
        <v>50.209201334454576</v>
      </c>
      <c r="BZ32" s="313">
        <v>15.068758063776801</v>
      </c>
      <c r="CA32" s="313">
        <v>0</v>
      </c>
      <c r="CB32" s="314">
        <v>31.873863329993068</v>
      </c>
      <c r="CC32" s="372"/>
      <c r="CD32" s="373"/>
      <c r="CE32" s="373"/>
      <c r="CF32" s="373"/>
      <c r="CG32" s="373"/>
      <c r="CH32" s="373"/>
      <c r="CI32" s="374"/>
      <c r="CJ32" s="372"/>
      <c r="CK32" s="373"/>
      <c r="CL32" s="373"/>
      <c r="CM32" s="373"/>
      <c r="CN32" s="373"/>
      <c r="CO32" s="373"/>
      <c r="CP32" s="374"/>
      <c r="CQ32" s="372"/>
      <c r="CR32" s="373"/>
      <c r="CS32" s="373"/>
      <c r="CT32" s="373"/>
      <c r="CU32" s="373"/>
      <c r="CV32" s="373"/>
      <c r="CW32" s="374"/>
      <c r="CX32" s="372"/>
      <c r="CY32" s="373"/>
      <c r="CZ32" s="373"/>
      <c r="DA32" s="373"/>
      <c r="DB32" s="373"/>
      <c r="DC32" s="373"/>
      <c r="DD32" s="374"/>
      <c r="DE32" s="372"/>
      <c r="DF32" s="373"/>
      <c r="DG32" s="373"/>
      <c r="DH32" s="373"/>
      <c r="DI32" s="373"/>
      <c r="DJ32" s="373"/>
      <c r="DK32" s="374"/>
      <c r="DL32" s="372"/>
      <c r="DM32" s="373"/>
      <c r="DN32" s="373"/>
      <c r="DO32" s="373"/>
      <c r="DP32" s="373"/>
      <c r="DQ32" s="373"/>
      <c r="DR32" s="374"/>
      <c r="DS32" s="372"/>
      <c r="DT32" s="373"/>
      <c r="DU32" s="373"/>
      <c r="DV32" s="373"/>
      <c r="DW32" s="373"/>
      <c r="DX32" s="373"/>
      <c r="DY32" s="374"/>
      <c r="DZ32" s="372"/>
      <c r="EA32" s="373"/>
      <c r="EB32" s="373"/>
      <c r="EC32" s="373"/>
      <c r="ED32" s="373"/>
      <c r="EE32" s="373"/>
      <c r="EF32" s="374"/>
      <c r="EG32" s="372"/>
      <c r="EH32" s="373"/>
      <c r="EI32" s="373"/>
      <c r="EJ32" s="373"/>
      <c r="EK32" s="373"/>
      <c r="EL32" s="373"/>
      <c r="EM32" s="374"/>
      <c r="EN32" s="372"/>
      <c r="EO32" s="373"/>
      <c r="EP32" s="373"/>
      <c r="EQ32" s="373"/>
      <c r="ER32" s="373"/>
      <c r="ES32" s="373"/>
      <c r="ET32" s="374"/>
      <c r="EU32" s="372"/>
      <c r="EV32" s="373"/>
      <c r="EW32" s="373"/>
      <c r="EX32" s="373"/>
      <c r="EY32" s="373"/>
      <c r="EZ32" s="373"/>
      <c r="FA32" s="374"/>
      <c r="FB32" s="372"/>
      <c r="FC32" s="373"/>
      <c r="FD32" s="373"/>
      <c r="FE32" s="373"/>
      <c r="FF32" s="373"/>
      <c r="FG32" s="373"/>
      <c r="FH32" s="374"/>
      <c r="FI32" s="372"/>
      <c r="FJ32" s="373"/>
      <c r="FK32" s="373"/>
      <c r="FL32" s="373"/>
      <c r="FM32" s="373"/>
      <c r="FN32" s="373"/>
      <c r="FO32" s="374"/>
      <c r="FP32" s="372"/>
      <c r="FQ32" s="373"/>
      <c r="FR32" s="373"/>
      <c r="FS32" s="373"/>
      <c r="FT32" s="373"/>
      <c r="FU32" s="373"/>
      <c r="FV32" s="374"/>
      <c r="FW32" s="372"/>
      <c r="FX32" s="373"/>
      <c r="FY32" s="373"/>
      <c r="FZ32" s="373"/>
      <c r="GA32" s="373"/>
      <c r="GB32" s="373"/>
      <c r="GC32" s="374"/>
      <c r="GD32" s="424"/>
      <c r="GE32" s="373"/>
      <c r="GF32" s="373"/>
      <c r="GG32" s="373"/>
      <c r="GH32" s="373"/>
      <c r="GI32" s="373"/>
      <c r="GJ32" s="452"/>
      <c r="GK32" s="372"/>
      <c r="GL32" s="373"/>
      <c r="GM32" s="373"/>
      <c r="GN32" s="373"/>
      <c r="GO32" s="373"/>
      <c r="GP32" s="373"/>
      <c r="GQ32" s="374"/>
      <c r="GR32" s="424"/>
      <c r="GS32" s="373"/>
      <c r="GT32" s="373"/>
      <c r="GU32" s="373"/>
      <c r="GV32" s="373"/>
      <c r="GW32" s="373"/>
      <c r="GX32" s="374"/>
      <c r="GY32" s="312">
        <v>537.95248504999995</v>
      </c>
      <c r="GZ32" s="313">
        <v>33.406354999999998</v>
      </c>
      <c r="HA32" s="313">
        <v>839.13280865000002</v>
      </c>
      <c r="HB32" s="313">
        <v>0</v>
      </c>
      <c r="HC32" s="313">
        <v>0</v>
      </c>
      <c r="HD32" s="313">
        <v>0</v>
      </c>
      <c r="HE32" s="314">
        <v>340.019564</v>
      </c>
      <c r="HF32" s="312">
        <v>341.28140000000002</v>
      </c>
      <c r="HG32" s="313">
        <v>31.51474</v>
      </c>
      <c r="HH32" s="313">
        <v>2097.4897799999999</v>
      </c>
      <c r="HI32" s="313">
        <v>0</v>
      </c>
      <c r="HJ32" s="313">
        <v>0</v>
      </c>
      <c r="HK32" s="313">
        <v>0</v>
      </c>
      <c r="HL32" s="314">
        <v>1872.1072999999999</v>
      </c>
      <c r="HM32" s="372"/>
      <c r="HN32" s="373"/>
      <c r="HO32" s="373"/>
      <c r="HP32" s="373"/>
      <c r="HQ32" s="373"/>
      <c r="HR32" s="373"/>
      <c r="HS32" s="374"/>
      <c r="HT32" s="372"/>
      <c r="HU32" s="373"/>
      <c r="HV32" s="373"/>
      <c r="HW32" s="373"/>
      <c r="HX32" s="373"/>
      <c r="HY32" s="373"/>
      <c r="HZ32" s="374"/>
      <c r="IA32" s="372"/>
      <c r="IB32" s="373"/>
      <c r="IC32" s="373"/>
      <c r="ID32" s="373"/>
      <c r="IE32" s="373"/>
      <c r="IF32" s="373"/>
      <c r="IG32" s="374"/>
      <c r="IH32" s="372"/>
      <c r="II32" s="373"/>
      <c r="IJ32" s="373"/>
      <c r="IK32" s="373"/>
      <c r="IL32" s="373"/>
      <c r="IM32" s="373"/>
      <c r="IN32" s="374"/>
      <c r="IO32" s="372"/>
      <c r="IP32" s="373"/>
      <c r="IQ32" s="373"/>
      <c r="IR32" s="373"/>
      <c r="IS32" s="373"/>
      <c r="IT32" s="373"/>
      <c r="IU32" s="452"/>
      <c r="IV32" s="372"/>
      <c r="IW32" s="373"/>
      <c r="IX32" s="373"/>
      <c r="IY32" s="373"/>
      <c r="IZ32" s="373"/>
      <c r="JA32" s="373"/>
      <c r="JB32" s="374"/>
    </row>
    <row r="33" spans="2:262" s="18" customFormat="1" ht="25" customHeight="1" thickBot="1" x14ac:dyDescent="0.4">
      <c r="B33" s="266">
        <v>2017</v>
      </c>
      <c r="C33" s="267" t="s">
        <v>48</v>
      </c>
      <c r="D33" s="390">
        <v>2402.1019299999998</v>
      </c>
      <c r="E33" s="391">
        <v>71.410685770000001</v>
      </c>
      <c r="F33" s="391">
        <v>262.72972040000002</v>
      </c>
      <c r="G33" s="391">
        <v>813.07574999999997</v>
      </c>
      <c r="H33" s="391">
        <v>0</v>
      </c>
      <c r="I33" s="391">
        <v>0</v>
      </c>
      <c r="J33" s="392">
        <v>1180.551387</v>
      </c>
      <c r="K33" s="393">
        <v>605.47801179999999</v>
      </c>
      <c r="L33" s="394">
        <v>4.3560316190000004</v>
      </c>
      <c r="M33" s="394">
        <v>288.2337483</v>
      </c>
      <c r="N33" s="394">
        <v>0</v>
      </c>
      <c r="O33" s="394">
        <v>2.88</v>
      </c>
      <c r="P33" s="394"/>
      <c r="Q33" s="395">
        <v>4980.7321169999996</v>
      </c>
      <c r="R33" s="354"/>
      <c r="S33" s="355"/>
      <c r="T33" s="355"/>
      <c r="U33" s="355"/>
      <c r="V33" s="355"/>
      <c r="W33" s="355"/>
      <c r="X33" s="356"/>
      <c r="Y33" s="354"/>
      <c r="Z33" s="355"/>
      <c r="AA33" s="355"/>
      <c r="AB33" s="355"/>
      <c r="AC33" s="355"/>
      <c r="AD33" s="355"/>
      <c r="AE33" s="356"/>
      <c r="AF33" s="390">
        <v>464.67999999999995</v>
      </c>
      <c r="AG33" s="391">
        <v>463.13</v>
      </c>
      <c r="AH33" s="391">
        <v>124.62</v>
      </c>
      <c r="AI33" s="391">
        <v>0</v>
      </c>
      <c r="AJ33" s="391">
        <v>2.88</v>
      </c>
      <c r="AK33" s="391">
        <v>0</v>
      </c>
      <c r="AL33" s="399">
        <v>186.72</v>
      </c>
      <c r="AM33" s="390">
        <v>36.142727000000001</v>
      </c>
      <c r="AN33" s="391">
        <v>338.37797799999998</v>
      </c>
      <c r="AO33" s="391">
        <v>10.473485</v>
      </c>
      <c r="AP33" s="391">
        <v>0</v>
      </c>
      <c r="AQ33" s="391">
        <v>9.0882500000000004</v>
      </c>
      <c r="AR33" s="391">
        <v>0</v>
      </c>
      <c r="AS33" s="392">
        <v>122.21084100000002</v>
      </c>
      <c r="AT33" s="390">
        <v>147.58426</v>
      </c>
      <c r="AU33" s="391">
        <v>51.698</v>
      </c>
      <c r="AV33" s="391">
        <v>16.085000000000001</v>
      </c>
      <c r="AW33" s="391"/>
      <c r="AX33" s="391">
        <v>13.195</v>
      </c>
      <c r="AY33" s="391">
        <v>4.8819999999999997</v>
      </c>
      <c r="AZ33" s="392">
        <v>546.57600000000002</v>
      </c>
      <c r="BA33" s="390">
        <v>0</v>
      </c>
      <c r="BB33" s="391">
        <v>0</v>
      </c>
      <c r="BC33" s="391">
        <v>0</v>
      </c>
      <c r="BD33" s="391">
        <v>0</v>
      </c>
      <c r="BE33" s="391">
        <v>0</v>
      </c>
      <c r="BF33" s="391">
        <v>0</v>
      </c>
      <c r="BG33" s="392">
        <v>0</v>
      </c>
      <c r="BH33" s="390">
        <v>87.72999999999999</v>
      </c>
      <c r="BI33" s="391">
        <v>205.97</v>
      </c>
      <c r="BJ33" s="391">
        <v>1172.8600000000001</v>
      </c>
      <c r="BK33" s="391">
        <v>14.440000000000001</v>
      </c>
      <c r="BL33" s="391">
        <v>21.060000000000002</v>
      </c>
      <c r="BM33" s="391">
        <v>0</v>
      </c>
      <c r="BN33" s="392">
        <v>324.77999999999997</v>
      </c>
      <c r="BO33" s="390">
        <v>73.408419944300007</v>
      </c>
      <c r="BP33" s="391">
        <v>69.722502765300007</v>
      </c>
      <c r="BQ33" s="391">
        <v>76.596804565400006</v>
      </c>
      <c r="BR33" s="391">
        <v>23.597069142500001</v>
      </c>
      <c r="BS33" s="391">
        <v>27.654085222399999</v>
      </c>
      <c r="BT33" s="391">
        <v>0</v>
      </c>
      <c r="BU33" s="392">
        <v>617.41097004510004</v>
      </c>
      <c r="BV33" s="354"/>
      <c r="BW33" s="355"/>
      <c r="BX33" s="355"/>
      <c r="BY33" s="355"/>
      <c r="BZ33" s="355"/>
      <c r="CA33" s="355"/>
      <c r="CB33" s="356"/>
      <c r="CC33" s="354"/>
      <c r="CD33" s="355"/>
      <c r="CE33" s="355"/>
      <c r="CF33" s="355"/>
      <c r="CG33" s="355"/>
      <c r="CH33" s="355"/>
      <c r="CI33" s="356"/>
      <c r="CJ33" s="354"/>
      <c r="CK33" s="355"/>
      <c r="CL33" s="355"/>
      <c r="CM33" s="355"/>
      <c r="CN33" s="355"/>
      <c r="CO33" s="355"/>
      <c r="CP33" s="356"/>
      <c r="CQ33" s="354"/>
      <c r="CR33" s="355"/>
      <c r="CS33" s="355"/>
      <c r="CT33" s="355"/>
      <c r="CU33" s="355"/>
      <c r="CV33" s="355"/>
      <c r="CW33" s="356"/>
      <c r="CX33" s="354"/>
      <c r="CY33" s="355"/>
      <c r="CZ33" s="355"/>
      <c r="DA33" s="355"/>
      <c r="DB33" s="355"/>
      <c r="DC33" s="355"/>
      <c r="DD33" s="356"/>
      <c r="DE33" s="354"/>
      <c r="DF33" s="355"/>
      <c r="DG33" s="355"/>
      <c r="DH33" s="355"/>
      <c r="DI33" s="355"/>
      <c r="DJ33" s="355"/>
      <c r="DK33" s="356"/>
      <c r="DL33" s="354"/>
      <c r="DM33" s="355"/>
      <c r="DN33" s="355"/>
      <c r="DO33" s="355"/>
      <c r="DP33" s="355"/>
      <c r="DQ33" s="355"/>
      <c r="DR33" s="356"/>
      <c r="DS33" s="354"/>
      <c r="DT33" s="355"/>
      <c r="DU33" s="355"/>
      <c r="DV33" s="355"/>
      <c r="DW33" s="355"/>
      <c r="DX33" s="355"/>
      <c r="DY33" s="356"/>
      <c r="DZ33" s="354"/>
      <c r="EA33" s="355"/>
      <c r="EB33" s="355"/>
      <c r="EC33" s="355"/>
      <c r="ED33" s="355"/>
      <c r="EE33" s="355"/>
      <c r="EF33" s="356"/>
      <c r="EG33" s="354"/>
      <c r="EH33" s="355"/>
      <c r="EI33" s="355"/>
      <c r="EJ33" s="355"/>
      <c r="EK33" s="355"/>
      <c r="EL33" s="355"/>
      <c r="EM33" s="356"/>
      <c r="EN33" s="354"/>
      <c r="EO33" s="355"/>
      <c r="EP33" s="355"/>
      <c r="EQ33" s="355"/>
      <c r="ER33" s="355"/>
      <c r="ES33" s="355"/>
      <c r="ET33" s="356"/>
      <c r="EU33" s="354"/>
      <c r="EV33" s="355"/>
      <c r="EW33" s="355"/>
      <c r="EX33" s="355"/>
      <c r="EY33" s="355"/>
      <c r="EZ33" s="355"/>
      <c r="FA33" s="356"/>
      <c r="FB33" s="354"/>
      <c r="FC33" s="355"/>
      <c r="FD33" s="355"/>
      <c r="FE33" s="355"/>
      <c r="FF33" s="355"/>
      <c r="FG33" s="355"/>
      <c r="FH33" s="356"/>
      <c r="FI33" s="354"/>
      <c r="FJ33" s="355"/>
      <c r="FK33" s="355"/>
      <c r="FL33" s="355"/>
      <c r="FM33" s="355"/>
      <c r="FN33" s="355"/>
      <c r="FO33" s="356"/>
      <c r="FP33" s="354"/>
      <c r="FQ33" s="355"/>
      <c r="FR33" s="355"/>
      <c r="FS33" s="355"/>
      <c r="FT33" s="355"/>
      <c r="FU33" s="355"/>
      <c r="FV33" s="356"/>
      <c r="FW33" s="354"/>
      <c r="FX33" s="355"/>
      <c r="FY33" s="355"/>
      <c r="FZ33" s="355"/>
      <c r="GA33" s="355"/>
      <c r="GB33" s="355"/>
      <c r="GC33" s="356"/>
      <c r="GD33" s="411"/>
      <c r="GE33" s="355"/>
      <c r="GF33" s="355"/>
      <c r="GG33" s="355"/>
      <c r="GH33" s="355"/>
      <c r="GI33" s="355"/>
      <c r="GJ33" s="453"/>
      <c r="GK33" s="408"/>
      <c r="GL33" s="409"/>
      <c r="GM33" s="409"/>
      <c r="GN33" s="409"/>
      <c r="GO33" s="409"/>
      <c r="GP33" s="409"/>
      <c r="GQ33" s="410"/>
      <c r="GR33" s="411"/>
      <c r="GS33" s="355"/>
      <c r="GT33" s="355"/>
      <c r="GU33" s="355"/>
      <c r="GV33" s="355"/>
      <c r="GW33" s="355"/>
      <c r="GX33" s="356"/>
      <c r="GY33" s="390">
        <v>576.73164699999995</v>
      </c>
      <c r="GZ33" s="391">
        <v>1.4530000000000001</v>
      </c>
      <c r="HA33" s="391">
        <v>813.82336399999997</v>
      </c>
      <c r="HB33" s="391">
        <v>0</v>
      </c>
      <c r="HC33" s="391">
        <v>0</v>
      </c>
      <c r="HD33" s="391">
        <v>0</v>
      </c>
      <c r="HE33" s="392">
        <v>335.43798600000002</v>
      </c>
      <c r="HF33" s="390">
        <v>359.96039999999999</v>
      </c>
      <c r="HG33" s="391">
        <v>71.8416</v>
      </c>
      <c r="HH33" s="391">
        <v>2018.1024</v>
      </c>
      <c r="HI33" s="391">
        <v>0</v>
      </c>
      <c r="HJ33" s="391">
        <v>0</v>
      </c>
      <c r="HK33" s="391">
        <v>0</v>
      </c>
      <c r="HL33" s="392">
        <v>1810.2203999999999</v>
      </c>
      <c r="HM33" s="354"/>
      <c r="HN33" s="355"/>
      <c r="HO33" s="355"/>
      <c r="HP33" s="355"/>
      <c r="HQ33" s="355"/>
      <c r="HR33" s="355"/>
      <c r="HS33" s="356"/>
      <c r="HT33" s="354"/>
      <c r="HU33" s="355"/>
      <c r="HV33" s="355"/>
      <c r="HW33" s="355"/>
      <c r="HX33" s="355"/>
      <c r="HY33" s="355"/>
      <c r="HZ33" s="356"/>
      <c r="IA33" s="354"/>
      <c r="IB33" s="355"/>
      <c r="IC33" s="355"/>
      <c r="ID33" s="355"/>
      <c r="IE33" s="355"/>
      <c r="IF33" s="355"/>
      <c r="IG33" s="356"/>
      <c r="IH33" s="354"/>
      <c r="II33" s="355"/>
      <c r="IJ33" s="355"/>
      <c r="IK33" s="355"/>
      <c r="IL33" s="355"/>
      <c r="IM33" s="355"/>
      <c r="IN33" s="356"/>
      <c r="IO33" s="354"/>
      <c r="IP33" s="355"/>
      <c r="IQ33" s="355"/>
      <c r="IR33" s="355"/>
      <c r="IS33" s="355"/>
      <c r="IT33" s="355"/>
      <c r="IU33" s="453"/>
      <c r="IV33" s="354"/>
      <c r="IW33" s="355"/>
      <c r="IX33" s="355"/>
      <c r="IY33" s="355"/>
      <c r="IZ33" s="355"/>
      <c r="JA33" s="355"/>
      <c r="JB33" s="356"/>
    </row>
    <row r="34" spans="2:262" s="18" customFormat="1" ht="25" customHeight="1" thickTop="1" x14ac:dyDescent="0.35">
      <c r="B34" s="228">
        <v>2016</v>
      </c>
      <c r="C34" s="229" t="s">
        <v>49</v>
      </c>
      <c r="D34" s="365">
        <v>2152.4012104100007</v>
      </c>
      <c r="E34" s="363">
        <v>249.15994548999998</v>
      </c>
      <c r="F34" s="363">
        <v>117.67852619999994</v>
      </c>
      <c r="G34" s="363">
        <v>760</v>
      </c>
      <c r="H34" s="363">
        <v>0</v>
      </c>
      <c r="I34" s="363">
        <v>0</v>
      </c>
      <c r="J34" s="366">
        <v>1571.3935825600001</v>
      </c>
      <c r="K34" s="375">
        <v>937.47635118150004</v>
      </c>
      <c r="L34" s="376">
        <v>481.25557607209987</v>
      </c>
      <c r="M34" s="376">
        <v>414.16041781109993</v>
      </c>
      <c r="N34" s="376">
        <v>0</v>
      </c>
      <c r="O34" s="376">
        <v>11.32</v>
      </c>
      <c r="P34" s="376">
        <v>0</v>
      </c>
      <c r="Q34" s="377">
        <v>5062.4903304297022</v>
      </c>
      <c r="R34" s="367"/>
      <c r="S34" s="368"/>
      <c r="T34" s="368"/>
      <c r="U34" s="368"/>
      <c r="V34" s="368"/>
      <c r="W34" s="368"/>
      <c r="X34" s="369"/>
      <c r="Y34" s="367"/>
      <c r="Z34" s="368"/>
      <c r="AA34" s="368"/>
      <c r="AB34" s="368"/>
      <c r="AC34" s="368"/>
      <c r="AD34" s="368"/>
      <c r="AE34" s="369"/>
      <c r="AF34" s="365">
        <v>386.62</v>
      </c>
      <c r="AG34" s="363">
        <v>51.46</v>
      </c>
      <c r="AH34" s="363">
        <v>301.67</v>
      </c>
      <c r="AI34" s="363">
        <v>0</v>
      </c>
      <c r="AJ34" s="363">
        <v>11.32</v>
      </c>
      <c r="AK34" s="363">
        <v>0</v>
      </c>
      <c r="AL34" s="383">
        <v>0</v>
      </c>
      <c r="AM34" s="365">
        <v>36.768188000000002</v>
      </c>
      <c r="AN34" s="363">
        <v>124.19408700000001</v>
      </c>
      <c r="AO34" s="363">
        <v>13.827752</v>
      </c>
      <c r="AP34" s="363">
        <v>0</v>
      </c>
      <c r="AQ34" s="363">
        <v>5.5465</v>
      </c>
      <c r="AR34" s="363">
        <v>0</v>
      </c>
      <c r="AS34" s="366">
        <v>116.616285</v>
      </c>
      <c r="AT34" s="365">
        <v>233</v>
      </c>
      <c r="AU34" s="363">
        <v>52.5</v>
      </c>
      <c r="AV34" s="363">
        <v>68</v>
      </c>
      <c r="AW34" s="363">
        <v>16.100000000000001</v>
      </c>
      <c r="AX34" s="363">
        <v>184.9</v>
      </c>
      <c r="AY34" s="363">
        <v>0</v>
      </c>
      <c r="AZ34" s="366">
        <v>197</v>
      </c>
      <c r="BA34" s="365">
        <v>370.21944000000002</v>
      </c>
      <c r="BB34" s="363">
        <v>54.975295000000003</v>
      </c>
      <c r="BC34" s="363">
        <v>169.96462600000001</v>
      </c>
      <c r="BD34" s="363">
        <v>41.335680000000004</v>
      </c>
      <c r="BE34" s="363">
        <v>26.65</v>
      </c>
      <c r="BF34" s="363"/>
      <c r="BG34" s="366">
        <v>14.116042</v>
      </c>
      <c r="BH34" s="365">
        <v>180.17000000000002</v>
      </c>
      <c r="BI34" s="363">
        <v>54.11999999999999</v>
      </c>
      <c r="BJ34" s="363">
        <v>1267.3</v>
      </c>
      <c r="BK34" s="363">
        <v>13.65</v>
      </c>
      <c r="BL34" s="363">
        <v>51.12</v>
      </c>
      <c r="BM34" s="363">
        <v>0</v>
      </c>
      <c r="BN34" s="366">
        <v>218.11</v>
      </c>
      <c r="BO34" s="365"/>
      <c r="BP34" s="363"/>
      <c r="BQ34" s="363"/>
      <c r="BR34" s="363"/>
      <c r="BS34" s="363"/>
      <c r="BT34" s="363">
        <v>0</v>
      </c>
      <c r="BU34" s="366"/>
      <c r="BV34" s="367"/>
      <c r="BW34" s="368"/>
      <c r="BX34" s="368"/>
      <c r="BY34" s="368"/>
      <c r="BZ34" s="368"/>
      <c r="CA34" s="368"/>
      <c r="CB34" s="369"/>
      <c r="CC34" s="367"/>
      <c r="CD34" s="368"/>
      <c r="CE34" s="368"/>
      <c r="CF34" s="368"/>
      <c r="CG34" s="368"/>
      <c r="CH34" s="368"/>
      <c r="CI34" s="369"/>
      <c r="CJ34" s="367"/>
      <c r="CK34" s="368"/>
      <c r="CL34" s="368"/>
      <c r="CM34" s="368"/>
      <c r="CN34" s="368"/>
      <c r="CO34" s="368"/>
      <c r="CP34" s="369"/>
      <c r="CQ34" s="367"/>
      <c r="CR34" s="368"/>
      <c r="CS34" s="368"/>
      <c r="CT34" s="368"/>
      <c r="CU34" s="368"/>
      <c r="CV34" s="368"/>
      <c r="CW34" s="369"/>
      <c r="CX34" s="367"/>
      <c r="CY34" s="368"/>
      <c r="CZ34" s="368"/>
      <c r="DA34" s="368"/>
      <c r="DB34" s="368"/>
      <c r="DC34" s="368"/>
      <c r="DD34" s="369"/>
      <c r="DE34" s="367"/>
      <c r="DF34" s="368"/>
      <c r="DG34" s="368"/>
      <c r="DH34" s="368"/>
      <c r="DI34" s="368"/>
      <c r="DJ34" s="368"/>
      <c r="DK34" s="369"/>
      <c r="DL34" s="367"/>
      <c r="DM34" s="368"/>
      <c r="DN34" s="368"/>
      <c r="DO34" s="368"/>
      <c r="DP34" s="368"/>
      <c r="DQ34" s="368"/>
      <c r="DR34" s="369"/>
      <c r="DS34" s="367"/>
      <c r="DT34" s="368"/>
      <c r="DU34" s="368"/>
      <c r="DV34" s="368"/>
      <c r="DW34" s="368"/>
      <c r="DX34" s="368"/>
      <c r="DY34" s="369"/>
      <c r="DZ34" s="367"/>
      <c r="EA34" s="368"/>
      <c r="EB34" s="368"/>
      <c r="EC34" s="368"/>
      <c r="ED34" s="368"/>
      <c r="EE34" s="368"/>
      <c r="EF34" s="369"/>
      <c r="EG34" s="367"/>
      <c r="EH34" s="368"/>
      <c r="EI34" s="368"/>
      <c r="EJ34" s="368"/>
      <c r="EK34" s="368"/>
      <c r="EL34" s="368"/>
      <c r="EM34" s="369"/>
      <c r="EN34" s="367"/>
      <c r="EO34" s="368"/>
      <c r="EP34" s="368"/>
      <c r="EQ34" s="368"/>
      <c r="ER34" s="368"/>
      <c r="ES34" s="368"/>
      <c r="ET34" s="369"/>
      <c r="EU34" s="367"/>
      <c r="EV34" s="368"/>
      <c r="EW34" s="368"/>
      <c r="EX34" s="368"/>
      <c r="EY34" s="368"/>
      <c r="EZ34" s="368"/>
      <c r="FA34" s="369"/>
      <c r="FB34" s="367"/>
      <c r="FC34" s="368"/>
      <c r="FD34" s="368"/>
      <c r="FE34" s="368"/>
      <c r="FF34" s="368"/>
      <c r="FG34" s="368"/>
      <c r="FH34" s="369"/>
      <c r="FI34" s="367"/>
      <c r="FJ34" s="368"/>
      <c r="FK34" s="368"/>
      <c r="FL34" s="368"/>
      <c r="FM34" s="368"/>
      <c r="FN34" s="368"/>
      <c r="FO34" s="369"/>
      <c r="FP34" s="367"/>
      <c r="FQ34" s="368"/>
      <c r="FR34" s="368"/>
      <c r="FS34" s="368"/>
      <c r="FT34" s="368"/>
      <c r="FU34" s="368"/>
      <c r="FV34" s="369"/>
      <c r="FW34" s="367"/>
      <c r="FX34" s="368"/>
      <c r="FY34" s="368"/>
      <c r="FZ34" s="368"/>
      <c r="GA34" s="368"/>
      <c r="GB34" s="368"/>
      <c r="GC34" s="369"/>
      <c r="GD34" s="450"/>
      <c r="GE34" s="368"/>
      <c r="GF34" s="368"/>
      <c r="GG34" s="368"/>
      <c r="GH34" s="368"/>
      <c r="GI34" s="368"/>
      <c r="GJ34" s="451"/>
      <c r="GK34" s="367"/>
      <c r="GL34" s="368"/>
      <c r="GM34" s="368"/>
      <c r="GN34" s="368"/>
      <c r="GO34" s="368"/>
      <c r="GP34" s="368"/>
      <c r="GQ34" s="369"/>
      <c r="GR34" s="450"/>
      <c r="GS34" s="368"/>
      <c r="GT34" s="368"/>
      <c r="GU34" s="368"/>
      <c r="GV34" s="368"/>
      <c r="GW34" s="368"/>
      <c r="GX34" s="369"/>
      <c r="GY34" s="365"/>
      <c r="GZ34" s="363"/>
      <c r="HA34" s="363"/>
      <c r="HB34" s="363">
        <v>0</v>
      </c>
      <c r="HC34" s="363">
        <v>0</v>
      </c>
      <c r="HD34" s="363">
        <v>0</v>
      </c>
      <c r="HE34" s="366"/>
      <c r="HF34" s="365">
        <v>536.52239999999995</v>
      </c>
      <c r="HG34" s="363">
        <v>50.1372</v>
      </c>
      <c r="HH34" s="363">
        <v>729.8424</v>
      </c>
      <c r="HI34" s="363">
        <v>0</v>
      </c>
      <c r="HJ34" s="363">
        <v>0</v>
      </c>
      <c r="HK34" s="363">
        <v>0</v>
      </c>
      <c r="HL34" s="366">
        <v>1188</v>
      </c>
      <c r="HM34" s="367"/>
      <c r="HN34" s="368"/>
      <c r="HO34" s="368"/>
      <c r="HP34" s="368"/>
      <c r="HQ34" s="368"/>
      <c r="HR34" s="368"/>
      <c r="HS34" s="369"/>
      <c r="HT34" s="367"/>
      <c r="HU34" s="368"/>
      <c r="HV34" s="368"/>
      <c r="HW34" s="368"/>
      <c r="HX34" s="368"/>
      <c r="HY34" s="368"/>
      <c r="HZ34" s="369"/>
      <c r="IA34" s="367"/>
      <c r="IB34" s="368"/>
      <c r="IC34" s="368"/>
      <c r="ID34" s="368"/>
      <c r="IE34" s="368"/>
      <c r="IF34" s="368"/>
      <c r="IG34" s="369"/>
      <c r="IH34" s="367"/>
      <c r="II34" s="368"/>
      <c r="IJ34" s="368"/>
      <c r="IK34" s="368"/>
      <c r="IL34" s="368"/>
      <c r="IM34" s="368"/>
      <c r="IN34" s="369"/>
      <c r="IO34" s="367"/>
      <c r="IP34" s="368"/>
      <c r="IQ34" s="368"/>
      <c r="IR34" s="368"/>
      <c r="IS34" s="368"/>
      <c r="IT34" s="368"/>
      <c r="IU34" s="451"/>
      <c r="IV34" s="367"/>
      <c r="IW34" s="368"/>
      <c r="IX34" s="368"/>
      <c r="IY34" s="368"/>
      <c r="IZ34" s="368"/>
      <c r="JA34" s="368"/>
      <c r="JB34" s="369"/>
    </row>
    <row r="35" spans="2:262" s="18" customFormat="1" ht="25" customHeight="1" x14ac:dyDescent="0.35">
      <c r="B35" s="198">
        <v>2016</v>
      </c>
      <c r="C35" s="199" t="s">
        <v>50</v>
      </c>
      <c r="D35" s="312">
        <v>2440.9492566100002</v>
      </c>
      <c r="E35" s="313">
        <v>83.358285220000027</v>
      </c>
      <c r="F35" s="313">
        <v>372.24298263000003</v>
      </c>
      <c r="G35" s="313">
        <v>760.02075000000002</v>
      </c>
      <c r="H35" s="313">
        <v>0</v>
      </c>
      <c r="I35" s="313">
        <v>0</v>
      </c>
      <c r="J35" s="314">
        <v>1174.5549749799995</v>
      </c>
      <c r="K35" s="315">
        <v>574.11100231500006</v>
      </c>
      <c r="L35" s="316">
        <v>142.43583375239999</v>
      </c>
      <c r="M35" s="316">
        <v>269.03054076979993</v>
      </c>
      <c r="N35" s="316">
        <v>0</v>
      </c>
      <c r="O35" s="316">
        <v>13.713836000000001</v>
      </c>
      <c r="P35" s="316">
        <v>0</v>
      </c>
      <c r="Q35" s="317">
        <v>4873.5514721103973</v>
      </c>
      <c r="R35" s="372"/>
      <c r="S35" s="373"/>
      <c r="T35" s="373"/>
      <c r="U35" s="373"/>
      <c r="V35" s="373"/>
      <c r="W35" s="373"/>
      <c r="X35" s="374"/>
      <c r="Y35" s="372"/>
      <c r="Z35" s="373"/>
      <c r="AA35" s="373"/>
      <c r="AB35" s="373"/>
      <c r="AC35" s="373"/>
      <c r="AD35" s="373"/>
      <c r="AE35" s="374"/>
      <c r="AF35" s="312">
        <v>347.69375200000002</v>
      </c>
      <c r="AG35" s="313">
        <v>109.866236</v>
      </c>
      <c r="AH35" s="313">
        <v>191.70633000000001</v>
      </c>
      <c r="AI35" s="313">
        <v>0</v>
      </c>
      <c r="AJ35" s="313">
        <v>13.713836000000001</v>
      </c>
      <c r="AK35" s="313">
        <f>-AK110</f>
        <v>0</v>
      </c>
      <c r="AL35" s="321">
        <v>0</v>
      </c>
      <c r="AM35" s="312">
        <v>37.020495999999994</v>
      </c>
      <c r="AN35" s="313">
        <v>129.680441</v>
      </c>
      <c r="AO35" s="313">
        <v>24.576581000000001</v>
      </c>
      <c r="AP35" s="313">
        <v>0</v>
      </c>
      <c r="AQ35" s="313">
        <v>16.591871999999999</v>
      </c>
      <c r="AR35" s="313">
        <v>0</v>
      </c>
      <c r="AS35" s="314">
        <v>119.90649500000001</v>
      </c>
      <c r="AT35" s="312">
        <v>219.83638059280003</v>
      </c>
      <c r="AU35" s="313">
        <v>93.884930086699995</v>
      </c>
      <c r="AV35" s="313">
        <v>44.6788724667</v>
      </c>
      <c r="AW35" s="313">
        <v>15.806046746400002</v>
      </c>
      <c r="AX35" s="313">
        <v>34.408221823000005</v>
      </c>
      <c r="AY35" s="313">
        <v>64.455846683100006</v>
      </c>
      <c r="AZ35" s="314">
        <v>605.3294498544999</v>
      </c>
      <c r="BA35" s="312">
        <v>370.21944000000002</v>
      </c>
      <c r="BB35" s="313">
        <v>60.078009999999999</v>
      </c>
      <c r="BC35" s="313">
        <v>14.506575</v>
      </c>
      <c r="BD35" s="313">
        <v>0</v>
      </c>
      <c r="BE35" s="313">
        <v>26.15</v>
      </c>
      <c r="BF35" s="313"/>
      <c r="BG35" s="314">
        <v>0</v>
      </c>
      <c r="BH35" s="312">
        <v>83.209159999999997</v>
      </c>
      <c r="BI35" s="313">
        <v>37.640680000000003</v>
      </c>
      <c r="BJ35" s="313">
        <v>55.311309999999999</v>
      </c>
      <c r="BK35" s="313">
        <v>3.75</v>
      </c>
      <c r="BL35" s="313">
        <v>23.027809999999999</v>
      </c>
      <c r="BM35" s="313">
        <v>0</v>
      </c>
      <c r="BN35" s="314">
        <v>61.745789999999992</v>
      </c>
      <c r="BO35" s="312">
        <v>103.14366528720001</v>
      </c>
      <c r="BP35" s="313">
        <v>74.890069790000013</v>
      </c>
      <c r="BQ35" s="313">
        <v>68.710251274619992</v>
      </c>
      <c r="BR35" s="313">
        <v>24.574005224799997</v>
      </c>
      <c r="BS35" s="313">
        <v>31.716692078600001</v>
      </c>
      <c r="BT35" s="313">
        <v>0</v>
      </c>
      <c r="BU35" s="314">
        <v>525.76813453419993</v>
      </c>
      <c r="BV35" s="372"/>
      <c r="BW35" s="373"/>
      <c r="BX35" s="373"/>
      <c r="BY35" s="373"/>
      <c r="BZ35" s="373"/>
      <c r="CA35" s="373"/>
      <c r="CB35" s="374"/>
      <c r="CC35" s="372"/>
      <c r="CD35" s="373"/>
      <c r="CE35" s="373"/>
      <c r="CF35" s="373"/>
      <c r="CG35" s="373"/>
      <c r="CH35" s="373"/>
      <c r="CI35" s="374"/>
      <c r="CJ35" s="372"/>
      <c r="CK35" s="373"/>
      <c r="CL35" s="373"/>
      <c r="CM35" s="373"/>
      <c r="CN35" s="373"/>
      <c r="CO35" s="373"/>
      <c r="CP35" s="374"/>
      <c r="CQ35" s="372"/>
      <c r="CR35" s="373"/>
      <c r="CS35" s="373"/>
      <c r="CT35" s="373"/>
      <c r="CU35" s="373"/>
      <c r="CV35" s="373"/>
      <c r="CW35" s="374"/>
      <c r="CX35" s="372"/>
      <c r="CY35" s="373"/>
      <c r="CZ35" s="373"/>
      <c r="DA35" s="373"/>
      <c r="DB35" s="373"/>
      <c r="DC35" s="373"/>
      <c r="DD35" s="374"/>
      <c r="DE35" s="372"/>
      <c r="DF35" s="373"/>
      <c r="DG35" s="373"/>
      <c r="DH35" s="373"/>
      <c r="DI35" s="373"/>
      <c r="DJ35" s="373"/>
      <c r="DK35" s="374"/>
      <c r="DL35" s="372"/>
      <c r="DM35" s="373"/>
      <c r="DN35" s="373"/>
      <c r="DO35" s="373"/>
      <c r="DP35" s="373"/>
      <c r="DQ35" s="373"/>
      <c r="DR35" s="374"/>
      <c r="DS35" s="372"/>
      <c r="DT35" s="373"/>
      <c r="DU35" s="373"/>
      <c r="DV35" s="373"/>
      <c r="DW35" s="373"/>
      <c r="DX35" s="373"/>
      <c r="DY35" s="374"/>
      <c r="DZ35" s="372"/>
      <c r="EA35" s="373"/>
      <c r="EB35" s="373"/>
      <c r="EC35" s="373"/>
      <c r="ED35" s="373"/>
      <c r="EE35" s="373"/>
      <c r="EF35" s="374"/>
      <c r="EG35" s="372"/>
      <c r="EH35" s="373"/>
      <c r="EI35" s="373"/>
      <c r="EJ35" s="373"/>
      <c r="EK35" s="373"/>
      <c r="EL35" s="373"/>
      <c r="EM35" s="374"/>
      <c r="EN35" s="372"/>
      <c r="EO35" s="373"/>
      <c r="EP35" s="373"/>
      <c r="EQ35" s="373"/>
      <c r="ER35" s="373"/>
      <c r="ES35" s="373"/>
      <c r="ET35" s="374"/>
      <c r="EU35" s="372"/>
      <c r="EV35" s="373"/>
      <c r="EW35" s="373"/>
      <c r="EX35" s="373"/>
      <c r="EY35" s="373"/>
      <c r="EZ35" s="373"/>
      <c r="FA35" s="374"/>
      <c r="FB35" s="372"/>
      <c r="FC35" s="373"/>
      <c r="FD35" s="373"/>
      <c r="FE35" s="373"/>
      <c r="FF35" s="373"/>
      <c r="FG35" s="373"/>
      <c r="FH35" s="374"/>
      <c r="FI35" s="372"/>
      <c r="FJ35" s="373"/>
      <c r="FK35" s="373"/>
      <c r="FL35" s="373"/>
      <c r="FM35" s="373"/>
      <c r="FN35" s="373"/>
      <c r="FO35" s="374"/>
      <c r="FP35" s="372"/>
      <c r="FQ35" s="373"/>
      <c r="FR35" s="373"/>
      <c r="FS35" s="373"/>
      <c r="FT35" s="373"/>
      <c r="FU35" s="373"/>
      <c r="FV35" s="374"/>
      <c r="FW35" s="372"/>
      <c r="FX35" s="373"/>
      <c r="FY35" s="373"/>
      <c r="FZ35" s="373"/>
      <c r="GA35" s="373"/>
      <c r="GB35" s="373"/>
      <c r="GC35" s="374"/>
      <c r="GD35" s="424"/>
      <c r="GE35" s="373"/>
      <c r="GF35" s="373"/>
      <c r="GG35" s="373"/>
      <c r="GH35" s="373"/>
      <c r="GI35" s="373"/>
      <c r="GJ35" s="452"/>
      <c r="GK35" s="372"/>
      <c r="GL35" s="373"/>
      <c r="GM35" s="373"/>
      <c r="GN35" s="373"/>
      <c r="GO35" s="373"/>
      <c r="GP35" s="373"/>
      <c r="GQ35" s="374"/>
      <c r="GR35" s="424"/>
      <c r="GS35" s="373"/>
      <c r="GT35" s="373"/>
      <c r="GU35" s="373"/>
      <c r="GV35" s="373"/>
      <c r="GW35" s="373"/>
      <c r="GX35" s="374"/>
      <c r="GY35" s="312">
        <v>477.67264329970004</v>
      </c>
      <c r="GZ35" s="313">
        <v>0</v>
      </c>
      <c r="HA35" s="313">
        <v>778.52803351</v>
      </c>
      <c r="HB35" s="313">
        <v>0</v>
      </c>
      <c r="HC35" s="313">
        <v>0</v>
      </c>
      <c r="HD35" s="313">
        <v>0</v>
      </c>
      <c r="HE35" s="314">
        <v>346.63697536627905</v>
      </c>
      <c r="HF35" s="312">
        <v>619.39840000000004</v>
      </c>
      <c r="HG35" s="313">
        <v>433.89099999999996</v>
      </c>
      <c r="HH35" s="313">
        <v>677.46699999999998</v>
      </c>
      <c r="HI35" s="313">
        <v>0</v>
      </c>
      <c r="HJ35" s="313">
        <v>0</v>
      </c>
      <c r="HK35" s="313">
        <v>0</v>
      </c>
      <c r="HL35" s="314">
        <v>1241.952</v>
      </c>
      <c r="HM35" s="372"/>
      <c r="HN35" s="373"/>
      <c r="HO35" s="373"/>
      <c r="HP35" s="373"/>
      <c r="HQ35" s="373"/>
      <c r="HR35" s="373"/>
      <c r="HS35" s="374"/>
      <c r="HT35" s="372"/>
      <c r="HU35" s="373"/>
      <c r="HV35" s="373"/>
      <c r="HW35" s="373"/>
      <c r="HX35" s="373"/>
      <c r="HY35" s="373"/>
      <c r="HZ35" s="374"/>
      <c r="IA35" s="372"/>
      <c r="IB35" s="373"/>
      <c r="IC35" s="373"/>
      <c r="ID35" s="373"/>
      <c r="IE35" s="373"/>
      <c r="IF35" s="373"/>
      <c r="IG35" s="374"/>
      <c r="IH35" s="372"/>
      <c r="II35" s="373"/>
      <c r="IJ35" s="373"/>
      <c r="IK35" s="373"/>
      <c r="IL35" s="373"/>
      <c r="IM35" s="373"/>
      <c r="IN35" s="374"/>
      <c r="IO35" s="372"/>
      <c r="IP35" s="373"/>
      <c r="IQ35" s="373"/>
      <c r="IR35" s="373"/>
      <c r="IS35" s="373"/>
      <c r="IT35" s="373"/>
      <c r="IU35" s="452"/>
      <c r="IV35" s="372"/>
      <c r="IW35" s="373"/>
      <c r="IX35" s="373"/>
      <c r="IY35" s="373"/>
      <c r="IZ35" s="373"/>
      <c r="JA35" s="373"/>
      <c r="JB35" s="374"/>
    </row>
    <row r="36" spans="2:262" s="18" customFormat="1" ht="25" customHeight="1" x14ac:dyDescent="0.35">
      <c r="B36" s="198">
        <v>2016</v>
      </c>
      <c r="C36" s="199" t="s">
        <v>47</v>
      </c>
      <c r="D36" s="312">
        <v>3950.35817193</v>
      </c>
      <c r="E36" s="313">
        <v>114.37553274000001</v>
      </c>
      <c r="F36" s="313">
        <v>326.46615595000003</v>
      </c>
      <c r="G36" s="313">
        <v>1266.75125</v>
      </c>
      <c r="H36" s="313">
        <v>0</v>
      </c>
      <c r="I36" s="313">
        <v>0</v>
      </c>
      <c r="J36" s="314">
        <v>2302.9923096099997</v>
      </c>
      <c r="K36" s="315">
        <v>590.66592554819988</v>
      </c>
      <c r="L36" s="316">
        <v>57.052691605200003</v>
      </c>
      <c r="M36" s="316">
        <v>358.6723566564001</v>
      </c>
      <c r="N36" s="316">
        <v>477.76482469260003</v>
      </c>
      <c r="O36" s="316">
        <v>2.9902500000000001</v>
      </c>
      <c r="P36" s="316">
        <v>0</v>
      </c>
      <c r="Q36" s="317">
        <v>4453.2950790099021</v>
      </c>
      <c r="R36" s="372"/>
      <c r="S36" s="373"/>
      <c r="T36" s="373"/>
      <c r="U36" s="373"/>
      <c r="V36" s="373"/>
      <c r="W36" s="373"/>
      <c r="X36" s="374"/>
      <c r="Y36" s="372"/>
      <c r="Z36" s="373"/>
      <c r="AA36" s="373"/>
      <c r="AB36" s="373"/>
      <c r="AC36" s="373"/>
      <c r="AD36" s="373"/>
      <c r="AE36" s="374"/>
      <c r="AF36" s="312">
        <v>353.02567099999999</v>
      </c>
      <c r="AG36" s="313">
        <v>124.17975</v>
      </c>
      <c r="AH36" s="313">
        <v>220.357125</v>
      </c>
      <c r="AI36" s="313">
        <v>0</v>
      </c>
      <c r="AJ36" s="313">
        <v>2.9902500000000001</v>
      </c>
      <c r="AK36" s="313">
        <v>0</v>
      </c>
      <c r="AL36" s="321">
        <v>0</v>
      </c>
      <c r="AM36" s="312">
        <v>50.298825000000001</v>
      </c>
      <c r="AN36" s="313">
        <v>39.104343</v>
      </c>
      <c r="AO36" s="313">
        <v>18.602010999999997</v>
      </c>
      <c r="AP36" s="313">
        <v>0</v>
      </c>
      <c r="AQ36" s="313">
        <v>20.922149999999998</v>
      </c>
      <c r="AR36" s="313">
        <v>0</v>
      </c>
      <c r="AS36" s="314">
        <v>153.10165799999999</v>
      </c>
      <c r="AT36" s="312">
        <v>222.72205530560001</v>
      </c>
      <c r="AU36" s="313">
        <v>76.292599809799995</v>
      </c>
      <c r="AV36" s="313">
        <v>85.756026718000001</v>
      </c>
      <c r="AW36" s="313">
        <v>15.152014768400001</v>
      </c>
      <c r="AX36" s="313">
        <v>79.0948261108</v>
      </c>
      <c r="AY36" s="313">
        <v>8.0418117545000012</v>
      </c>
      <c r="AZ36" s="314">
        <v>602.48581941300006</v>
      </c>
      <c r="BA36" s="312">
        <v>370.21944000000002</v>
      </c>
      <c r="BB36" s="313">
        <v>58.643405999999999</v>
      </c>
      <c r="BC36" s="313">
        <v>88.925191999999996</v>
      </c>
      <c r="BD36" s="313">
        <v>0</v>
      </c>
      <c r="BE36" s="313">
        <v>26.75</v>
      </c>
      <c r="BF36" s="313"/>
      <c r="BG36" s="314">
        <v>3</v>
      </c>
      <c r="BH36" s="312">
        <v>317.51</v>
      </c>
      <c r="BI36" s="313">
        <v>105.58</v>
      </c>
      <c r="BJ36" s="313">
        <v>1091.3</v>
      </c>
      <c r="BK36" s="313">
        <v>12.57</v>
      </c>
      <c r="BL36" s="313">
        <v>65.61</v>
      </c>
      <c r="BM36" s="313">
        <v>0</v>
      </c>
      <c r="BN36" s="314">
        <v>207.14</v>
      </c>
      <c r="BO36" s="312">
        <v>99.476750152800008</v>
      </c>
      <c r="BP36" s="313">
        <v>72.227613209999987</v>
      </c>
      <c r="BQ36" s="313">
        <v>66.26749669937999</v>
      </c>
      <c r="BR36" s="313">
        <v>23.700361735199998</v>
      </c>
      <c r="BS36" s="313">
        <v>30.589115141400001</v>
      </c>
      <c r="BT36" s="313">
        <v>0</v>
      </c>
      <c r="BU36" s="314">
        <v>507.07627280579999</v>
      </c>
      <c r="BV36" s="372"/>
      <c r="BW36" s="373"/>
      <c r="BX36" s="373"/>
      <c r="BY36" s="373"/>
      <c r="BZ36" s="373"/>
      <c r="CA36" s="373"/>
      <c r="CB36" s="374"/>
      <c r="CC36" s="372"/>
      <c r="CD36" s="373"/>
      <c r="CE36" s="373"/>
      <c r="CF36" s="373"/>
      <c r="CG36" s="373"/>
      <c r="CH36" s="373"/>
      <c r="CI36" s="374"/>
      <c r="CJ36" s="372"/>
      <c r="CK36" s="373"/>
      <c r="CL36" s="373"/>
      <c r="CM36" s="373"/>
      <c r="CN36" s="373"/>
      <c r="CO36" s="373"/>
      <c r="CP36" s="374"/>
      <c r="CQ36" s="372"/>
      <c r="CR36" s="373"/>
      <c r="CS36" s="373"/>
      <c r="CT36" s="373"/>
      <c r="CU36" s="373"/>
      <c r="CV36" s="373"/>
      <c r="CW36" s="374"/>
      <c r="CX36" s="372"/>
      <c r="CY36" s="373"/>
      <c r="CZ36" s="373"/>
      <c r="DA36" s="373"/>
      <c r="DB36" s="373"/>
      <c r="DC36" s="373"/>
      <c r="DD36" s="374"/>
      <c r="DE36" s="372"/>
      <c r="DF36" s="373"/>
      <c r="DG36" s="373"/>
      <c r="DH36" s="373"/>
      <c r="DI36" s="373"/>
      <c r="DJ36" s="373"/>
      <c r="DK36" s="374"/>
      <c r="DL36" s="372"/>
      <c r="DM36" s="373"/>
      <c r="DN36" s="373"/>
      <c r="DO36" s="373"/>
      <c r="DP36" s="373"/>
      <c r="DQ36" s="373"/>
      <c r="DR36" s="374"/>
      <c r="DS36" s="372"/>
      <c r="DT36" s="373"/>
      <c r="DU36" s="373"/>
      <c r="DV36" s="373"/>
      <c r="DW36" s="373"/>
      <c r="DX36" s="373"/>
      <c r="DY36" s="374"/>
      <c r="DZ36" s="372"/>
      <c r="EA36" s="373"/>
      <c r="EB36" s="373"/>
      <c r="EC36" s="373"/>
      <c r="ED36" s="373"/>
      <c r="EE36" s="373"/>
      <c r="EF36" s="374"/>
      <c r="EG36" s="372"/>
      <c r="EH36" s="373"/>
      <c r="EI36" s="373"/>
      <c r="EJ36" s="373"/>
      <c r="EK36" s="373"/>
      <c r="EL36" s="373"/>
      <c r="EM36" s="374"/>
      <c r="EN36" s="372"/>
      <c r="EO36" s="373"/>
      <c r="EP36" s="373"/>
      <c r="EQ36" s="373"/>
      <c r="ER36" s="373"/>
      <c r="ES36" s="373"/>
      <c r="ET36" s="374"/>
      <c r="EU36" s="372"/>
      <c r="EV36" s="373"/>
      <c r="EW36" s="373"/>
      <c r="EX36" s="373"/>
      <c r="EY36" s="373"/>
      <c r="EZ36" s="373"/>
      <c r="FA36" s="374"/>
      <c r="FB36" s="372"/>
      <c r="FC36" s="373"/>
      <c r="FD36" s="373"/>
      <c r="FE36" s="373"/>
      <c r="FF36" s="373"/>
      <c r="FG36" s="373"/>
      <c r="FH36" s="374"/>
      <c r="FI36" s="372"/>
      <c r="FJ36" s="373"/>
      <c r="FK36" s="373"/>
      <c r="FL36" s="373"/>
      <c r="FM36" s="373"/>
      <c r="FN36" s="373"/>
      <c r="FO36" s="374"/>
      <c r="FP36" s="372"/>
      <c r="FQ36" s="373"/>
      <c r="FR36" s="373"/>
      <c r="FS36" s="373"/>
      <c r="FT36" s="373"/>
      <c r="FU36" s="373"/>
      <c r="FV36" s="374"/>
      <c r="FW36" s="372"/>
      <c r="FX36" s="373"/>
      <c r="FY36" s="373"/>
      <c r="FZ36" s="373"/>
      <c r="GA36" s="373"/>
      <c r="GB36" s="373"/>
      <c r="GC36" s="374"/>
      <c r="GD36" s="424"/>
      <c r="GE36" s="373"/>
      <c r="GF36" s="373"/>
      <c r="GG36" s="373"/>
      <c r="GH36" s="373"/>
      <c r="GI36" s="373"/>
      <c r="GJ36" s="452"/>
      <c r="GK36" s="372"/>
      <c r="GL36" s="373"/>
      <c r="GM36" s="373"/>
      <c r="GN36" s="373"/>
      <c r="GO36" s="373"/>
      <c r="GP36" s="373"/>
      <c r="GQ36" s="374"/>
      <c r="GR36" s="424"/>
      <c r="GS36" s="373"/>
      <c r="GT36" s="373"/>
      <c r="GU36" s="373"/>
      <c r="GV36" s="373"/>
      <c r="GW36" s="373"/>
      <c r="GX36" s="374"/>
      <c r="GY36" s="312">
        <v>159.93373102666669</v>
      </c>
      <c r="GZ36" s="313">
        <v>4.6790000000000003</v>
      </c>
      <c r="HA36" s="313">
        <v>760.11830932101691</v>
      </c>
      <c r="HB36" s="313">
        <v>0</v>
      </c>
      <c r="HC36" s="313">
        <v>0</v>
      </c>
      <c r="HD36" s="313">
        <v>0</v>
      </c>
      <c r="HE36" s="314">
        <v>199.60451007529184</v>
      </c>
      <c r="HF36" s="312">
        <v>1708.5401999999999</v>
      </c>
      <c r="HG36" s="313">
        <v>149.46025</v>
      </c>
      <c r="HH36" s="313">
        <v>552.72654999999997</v>
      </c>
      <c r="HI36" s="313">
        <v>0</v>
      </c>
      <c r="HJ36" s="313">
        <v>0</v>
      </c>
      <c r="HK36" s="313">
        <v>0</v>
      </c>
      <c r="HL36" s="314">
        <v>178.12285</v>
      </c>
      <c r="HM36" s="372"/>
      <c r="HN36" s="373"/>
      <c r="HO36" s="373"/>
      <c r="HP36" s="373"/>
      <c r="HQ36" s="373"/>
      <c r="HR36" s="373"/>
      <c r="HS36" s="374"/>
      <c r="HT36" s="372"/>
      <c r="HU36" s="373"/>
      <c r="HV36" s="373"/>
      <c r="HW36" s="373"/>
      <c r="HX36" s="373"/>
      <c r="HY36" s="373"/>
      <c r="HZ36" s="374"/>
      <c r="IA36" s="372"/>
      <c r="IB36" s="373"/>
      <c r="IC36" s="373"/>
      <c r="ID36" s="373"/>
      <c r="IE36" s="373"/>
      <c r="IF36" s="373"/>
      <c r="IG36" s="374"/>
      <c r="IH36" s="372"/>
      <c r="II36" s="373"/>
      <c r="IJ36" s="373"/>
      <c r="IK36" s="373"/>
      <c r="IL36" s="373"/>
      <c r="IM36" s="373"/>
      <c r="IN36" s="374"/>
      <c r="IO36" s="372"/>
      <c r="IP36" s="373"/>
      <c r="IQ36" s="373"/>
      <c r="IR36" s="373"/>
      <c r="IS36" s="373"/>
      <c r="IT36" s="373"/>
      <c r="IU36" s="452"/>
      <c r="IV36" s="372"/>
      <c r="IW36" s="373"/>
      <c r="IX36" s="373"/>
      <c r="IY36" s="373"/>
      <c r="IZ36" s="373"/>
      <c r="JA36" s="373"/>
      <c r="JB36" s="374"/>
    </row>
    <row r="37" spans="2:262" s="18" customFormat="1" ht="25" customHeight="1" thickBot="1" x14ac:dyDescent="0.4">
      <c r="B37" s="266">
        <v>2016</v>
      </c>
      <c r="C37" s="249" t="s">
        <v>95</v>
      </c>
      <c r="D37" s="390">
        <v>2152.1737967700001</v>
      </c>
      <c r="E37" s="391">
        <v>78.34313044999999</v>
      </c>
      <c r="F37" s="391">
        <v>330.77029255999997</v>
      </c>
      <c r="G37" s="391">
        <v>760.02075000000002</v>
      </c>
      <c r="H37" s="391">
        <v>0</v>
      </c>
      <c r="I37" s="391">
        <v>0</v>
      </c>
      <c r="J37" s="392">
        <v>1179.18107431</v>
      </c>
      <c r="K37" s="393">
        <v>602.73513189300002</v>
      </c>
      <c r="L37" s="394">
        <v>42.588342419500002</v>
      </c>
      <c r="M37" s="394">
        <v>280.56681851999997</v>
      </c>
      <c r="N37" s="394">
        <v>492.44958713100004</v>
      </c>
      <c r="O37" s="394">
        <v>3.5823399999999999</v>
      </c>
      <c r="P37" s="394">
        <v>0</v>
      </c>
      <c r="Q37" s="395">
        <v>4633.5039480965006</v>
      </c>
      <c r="R37" s="354"/>
      <c r="S37" s="355"/>
      <c r="T37" s="355"/>
      <c r="U37" s="355"/>
      <c r="V37" s="355"/>
      <c r="W37" s="355"/>
      <c r="X37" s="356"/>
      <c r="Y37" s="354"/>
      <c r="Z37" s="355"/>
      <c r="AA37" s="355"/>
      <c r="AB37" s="355"/>
      <c r="AC37" s="355"/>
      <c r="AD37" s="355"/>
      <c r="AE37" s="356"/>
      <c r="AF37" s="390">
        <v>361.27377200000001</v>
      </c>
      <c r="AG37" s="391">
        <v>638.82512799999995</v>
      </c>
      <c r="AH37" s="391">
        <v>296.38820399999997</v>
      </c>
      <c r="AI37" s="391">
        <v>41.735999999999997</v>
      </c>
      <c r="AJ37" s="391">
        <v>3.5823399999999999</v>
      </c>
      <c r="AK37" s="391">
        <v>0</v>
      </c>
      <c r="AL37" s="399">
        <v>0</v>
      </c>
      <c r="AM37" s="390">
        <v>72.029037999999986</v>
      </c>
      <c r="AN37" s="391">
        <v>131.16412400000002</v>
      </c>
      <c r="AO37" s="391">
        <v>17.202967000000001</v>
      </c>
      <c r="AP37" s="391">
        <v>0</v>
      </c>
      <c r="AQ37" s="391">
        <v>11.598561999999999</v>
      </c>
      <c r="AR37" s="391">
        <v>0</v>
      </c>
      <c r="AS37" s="392">
        <v>119.946074</v>
      </c>
      <c r="AT37" s="390">
        <v>264.99139574000003</v>
      </c>
      <c r="AU37" s="391">
        <v>238.62995197800001</v>
      </c>
      <c r="AV37" s="391">
        <v>97.561059198999999</v>
      </c>
      <c r="AW37" s="391">
        <v>16.752717584000003</v>
      </c>
      <c r="AX37" s="391">
        <v>129.1133661435</v>
      </c>
      <c r="AY37" s="391">
        <v>0.972576</v>
      </c>
      <c r="AZ37" s="392">
        <v>566.48931411150011</v>
      </c>
      <c r="BA37" s="390">
        <v>229.71539999999999</v>
      </c>
      <c r="BB37" s="391">
        <v>70.715294999999998</v>
      </c>
      <c r="BC37" s="391">
        <v>23.26462605</v>
      </c>
      <c r="BD37" s="391">
        <v>43.987679999999997</v>
      </c>
      <c r="BE37" s="391">
        <v>26.65</v>
      </c>
      <c r="BF37" s="391"/>
      <c r="BG37" s="392">
        <v>14.116042</v>
      </c>
      <c r="BH37" s="390">
        <v>338.77085664259994</v>
      </c>
      <c r="BI37" s="391">
        <v>295.01749044090002</v>
      </c>
      <c r="BJ37" s="391">
        <v>695.73316639680002</v>
      </c>
      <c r="BK37" s="391">
        <v>15.30078</v>
      </c>
      <c r="BL37" s="391">
        <v>82.305939634799998</v>
      </c>
      <c r="BM37" s="391">
        <v>0</v>
      </c>
      <c r="BN37" s="392">
        <v>210.1680856287</v>
      </c>
      <c r="BO37" s="390">
        <v>95.885193000000001</v>
      </c>
      <c r="BP37" s="391">
        <v>61.528018000000003</v>
      </c>
      <c r="BQ37" s="391">
        <v>72.790638000000001</v>
      </c>
      <c r="BR37" s="391">
        <v>22.965444999999999</v>
      </c>
      <c r="BS37" s="391">
        <v>24.628565999999999</v>
      </c>
      <c r="BT37" s="391">
        <v>0</v>
      </c>
      <c r="BU37" s="392">
        <v>591.40824299999997</v>
      </c>
      <c r="BV37" s="354"/>
      <c r="BW37" s="355"/>
      <c r="BX37" s="355"/>
      <c r="BY37" s="355"/>
      <c r="BZ37" s="355"/>
      <c r="CA37" s="355"/>
      <c r="CB37" s="356"/>
      <c r="CC37" s="354"/>
      <c r="CD37" s="355"/>
      <c r="CE37" s="355"/>
      <c r="CF37" s="355"/>
      <c r="CG37" s="355"/>
      <c r="CH37" s="355"/>
      <c r="CI37" s="356"/>
      <c r="CJ37" s="354"/>
      <c r="CK37" s="355"/>
      <c r="CL37" s="355"/>
      <c r="CM37" s="355"/>
      <c r="CN37" s="355"/>
      <c r="CO37" s="355"/>
      <c r="CP37" s="356"/>
      <c r="CQ37" s="354"/>
      <c r="CR37" s="355"/>
      <c r="CS37" s="355"/>
      <c r="CT37" s="355"/>
      <c r="CU37" s="355"/>
      <c r="CV37" s="355"/>
      <c r="CW37" s="356"/>
      <c r="CX37" s="354"/>
      <c r="CY37" s="355"/>
      <c r="CZ37" s="355"/>
      <c r="DA37" s="355"/>
      <c r="DB37" s="355"/>
      <c r="DC37" s="355"/>
      <c r="DD37" s="356"/>
      <c r="DE37" s="354"/>
      <c r="DF37" s="355"/>
      <c r="DG37" s="355"/>
      <c r="DH37" s="355"/>
      <c r="DI37" s="355"/>
      <c r="DJ37" s="355"/>
      <c r="DK37" s="356"/>
      <c r="DL37" s="354"/>
      <c r="DM37" s="355"/>
      <c r="DN37" s="355"/>
      <c r="DO37" s="355"/>
      <c r="DP37" s="355"/>
      <c r="DQ37" s="355"/>
      <c r="DR37" s="356"/>
      <c r="DS37" s="354"/>
      <c r="DT37" s="355"/>
      <c r="DU37" s="355"/>
      <c r="DV37" s="355"/>
      <c r="DW37" s="355"/>
      <c r="DX37" s="355"/>
      <c r="DY37" s="356"/>
      <c r="DZ37" s="354"/>
      <c r="EA37" s="355"/>
      <c r="EB37" s="355"/>
      <c r="EC37" s="355"/>
      <c r="ED37" s="355"/>
      <c r="EE37" s="355"/>
      <c r="EF37" s="356"/>
      <c r="EG37" s="354"/>
      <c r="EH37" s="355"/>
      <c r="EI37" s="355"/>
      <c r="EJ37" s="355"/>
      <c r="EK37" s="355"/>
      <c r="EL37" s="355"/>
      <c r="EM37" s="356"/>
      <c r="EN37" s="354"/>
      <c r="EO37" s="355"/>
      <c r="EP37" s="355"/>
      <c r="EQ37" s="355"/>
      <c r="ER37" s="355"/>
      <c r="ES37" s="355"/>
      <c r="ET37" s="356"/>
      <c r="EU37" s="354"/>
      <c r="EV37" s="355"/>
      <c r="EW37" s="355"/>
      <c r="EX37" s="355"/>
      <c r="EY37" s="355"/>
      <c r="EZ37" s="355"/>
      <c r="FA37" s="356"/>
      <c r="FB37" s="354"/>
      <c r="FC37" s="355"/>
      <c r="FD37" s="355"/>
      <c r="FE37" s="355"/>
      <c r="FF37" s="355"/>
      <c r="FG37" s="355"/>
      <c r="FH37" s="356"/>
      <c r="FI37" s="354"/>
      <c r="FJ37" s="355"/>
      <c r="FK37" s="355"/>
      <c r="FL37" s="355"/>
      <c r="FM37" s="355"/>
      <c r="FN37" s="355"/>
      <c r="FO37" s="356"/>
      <c r="FP37" s="354"/>
      <c r="FQ37" s="355"/>
      <c r="FR37" s="355"/>
      <c r="FS37" s="355"/>
      <c r="FT37" s="355"/>
      <c r="FU37" s="355"/>
      <c r="FV37" s="356"/>
      <c r="FW37" s="354"/>
      <c r="FX37" s="355"/>
      <c r="FY37" s="355"/>
      <c r="FZ37" s="355"/>
      <c r="GA37" s="355"/>
      <c r="GB37" s="355"/>
      <c r="GC37" s="356"/>
      <c r="GD37" s="411"/>
      <c r="GE37" s="355"/>
      <c r="GF37" s="355"/>
      <c r="GG37" s="355"/>
      <c r="GH37" s="355"/>
      <c r="GI37" s="355"/>
      <c r="GJ37" s="453"/>
      <c r="GK37" s="408"/>
      <c r="GL37" s="409"/>
      <c r="GM37" s="409"/>
      <c r="GN37" s="409"/>
      <c r="GO37" s="409"/>
      <c r="GP37" s="409"/>
      <c r="GQ37" s="410"/>
      <c r="GR37" s="411"/>
      <c r="GS37" s="355"/>
      <c r="GT37" s="355"/>
      <c r="GU37" s="355"/>
      <c r="GV37" s="355"/>
      <c r="GW37" s="355"/>
      <c r="GX37" s="356"/>
      <c r="GY37" s="390">
        <v>109.5055549333333</v>
      </c>
      <c r="GZ37" s="391">
        <v>0</v>
      </c>
      <c r="HA37" s="391">
        <v>682.33767768258315</v>
      </c>
      <c r="HB37" s="391">
        <v>0</v>
      </c>
      <c r="HC37" s="391">
        <v>0</v>
      </c>
      <c r="HD37" s="391">
        <v>0</v>
      </c>
      <c r="HE37" s="392">
        <v>210.78451007529185</v>
      </c>
      <c r="HF37" s="390">
        <v>1709.5318</v>
      </c>
      <c r="HG37" s="391">
        <v>39.741050000000001</v>
      </c>
      <c r="HH37" s="391">
        <v>467.94475</v>
      </c>
      <c r="HI37" s="391">
        <v>0</v>
      </c>
      <c r="HJ37" s="391">
        <v>0</v>
      </c>
      <c r="HK37" s="391">
        <v>0</v>
      </c>
      <c r="HL37" s="392">
        <v>188.91990000000001</v>
      </c>
      <c r="HM37" s="354"/>
      <c r="HN37" s="355"/>
      <c r="HO37" s="355"/>
      <c r="HP37" s="355"/>
      <c r="HQ37" s="355"/>
      <c r="HR37" s="355"/>
      <c r="HS37" s="356"/>
      <c r="HT37" s="354"/>
      <c r="HU37" s="355"/>
      <c r="HV37" s="355"/>
      <c r="HW37" s="355"/>
      <c r="HX37" s="355"/>
      <c r="HY37" s="355"/>
      <c r="HZ37" s="356"/>
      <c r="IA37" s="354"/>
      <c r="IB37" s="355"/>
      <c r="IC37" s="355"/>
      <c r="ID37" s="355"/>
      <c r="IE37" s="355"/>
      <c r="IF37" s="355"/>
      <c r="IG37" s="356"/>
      <c r="IH37" s="354"/>
      <c r="II37" s="355"/>
      <c r="IJ37" s="355"/>
      <c r="IK37" s="355"/>
      <c r="IL37" s="355"/>
      <c r="IM37" s="355"/>
      <c r="IN37" s="356"/>
      <c r="IO37" s="354"/>
      <c r="IP37" s="355"/>
      <c r="IQ37" s="355"/>
      <c r="IR37" s="355"/>
      <c r="IS37" s="355"/>
      <c r="IT37" s="355"/>
      <c r="IU37" s="453"/>
      <c r="IV37" s="354"/>
      <c r="IW37" s="355"/>
      <c r="IX37" s="355"/>
      <c r="IY37" s="355"/>
      <c r="IZ37" s="355"/>
      <c r="JA37" s="355"/>
      <c r="JB37" s="356"/>
    </row>
    <row r="38" spans="2:262" s="18" customFormat="1" ht="25" customHeight="1" thickTop="1" x14ac:dyDescent="0.35">
      <c r="B38" s="228">
        <v>2015</v>
      </c>
      <c r="C38" s="213" t="s">
        <v>49</v>
      </c>
      <c r="D38" s="365">
        <v>2547.0554733199992</v>
      </c>
      <c r="E38" s="363">
        <v>162.55750312000004</v>
      </c>
      <c r="F38" s="363">
        <v>557.66169735999995</v>
      </c>
      <c r="G38" s="363">
        <v>0</v>
      </c>
      <c r="H38" s="363">
        <v>0</v>
      </c>
      <c r="I38" s="363">
        <v>0</v>
      </c>
      <c r="J38" s="366">
        <v>515.35264571000005</v>
      </c>
      <c r="K38" s="375">
        <v>856.72177239999996</v>
      </c>
      <c r="L38" s="376">
        <v>105.4731366</v>
      </c>
      <c r="M38" s="376">
        <v>525.34184040000014</v>
      </c>
      <c r="N38" s="376">
        <v>482.22199740000013</v>
      </c>
      <c r="O38" s="376">
        <v>13.842807089999999</v>
      </c>
      <c r="P38" s="376">
        <v>0</v>
      </c>
      <c r="Q38" s="377">
        <v>5772.4607356006891</v>
      </c>
      <c r="R38" s="367"/>
      <c r="S38" s="368"/>
      <c r="T38" s="368"/>
      <c r="U38" s="368"/>
      <c r="V38" s="368"/>
      <c r="W38" s="368"/>
      <c r="X38" s="369"/>
      <c r="Y38" s="367"/>
      <c r="Z38" s="368"/>
      <c r="AA38" s="368"/>
      <c r="AB38" s="368"/>
      <c r="AC38" s="368"/>
      <c r="AD38" s="368"/>
      <c r="AE38" s="369"/>
      <c r="AF38" s="365">
        <v>402.36493417999992</v>
      </c>
      <c r="AG38" s="363">
        <v>48.826569829999997</v>
      </c>
      <c r="AH38" s="363">
        <v>255.69057525229999</v>
      </c>
      <c r="AI38" s="363">
        <v>0</v>
      </c>
      <c r="AJ38" s="363">
        <v>13.842807089999999</v>
      </c>
      <c r="AK38" s="363">
        <v>0</v>
      </c>
      <c r="AL38" s="383">
        <v>58.994929999999997</v>
      </c>
      <c r="AM38" s="365">
        <v>52.713038999999995</v>
      </c>
      <c r="AN38" s="363">
        <v>250.91240999999999</v>
      </c>
      <c r="AO38" s="363">
        <v>22.083035000000002</v>
      </c>
      <c r="AP38" s="363">
        <v>0</v>
      </c>
      <c r="AQ38" s="363">
        <v>15.294456</v>
      </c>
      <c r="AR38" s="363">
        <v>0</v>
      </c>
      <c r="AS38" s="366">
        <v>154.550074</v>
      </c>
      <c r="AT38" s="365">
        <v>333.57086763000001</v>
      </c>
      <c r="AU38" s="363">
        <v>55.36613435000001</v>
      </c>
      <c r="AV38" s="363">
        <v>769.87131115</v>
      </c>
      <c r="AW38" s="363">
        <v>16.51548696</v>
      </c>
      <c r="AX38" s="363">
        <v>58.067969149999996</v>
      </c>
      <c r="AY38" s="363">
        <v>2.8139190200000002</v>
      </c>
      <c r="AZ38" s="366">
        <v>906.16701760000001</v>
      </c>
      <c r="BA38" s="365">
        <v>228.80539999999999</v>
      </c>
      <c r="BB38" s="363">
        <v>75.828010000000006</v>
      </c>
      <c r="BC38" s="363">
        <v>14.506579</v>
      </c>
      <c r="BD38" s="363">
        <v>0</v>
      </c>
      <c r="BE38" s="363">
        <v>26.15</v>
      </c>
      <c r="BF38" s="363"/>
      <c r="BG38" s="366">
        <v>0</v>
      </c>
      <c r="BH38" s="365">
        <v>328.3824207481</v>
      </c>
      <c r="BI38" s="363">
        <v>598.86131232700006</v>
      </c>
      <c r="BJ38" s="363">
        <v>1976.9271193590998</v>
      </c>
      <c r="BK38" s="363">
        <v>15.444914999999998</v>
      </c>
      <c r="BL38" s="363">
        <v>80.246658205100005</v>
      </c>
      <c r="BM38" s="363">
        <v>0</v>
      </c>
      <c r="BN38" s="366">
        <v>211.9149422744</v>
      </c>
      <c r="BO38" s="365">
        <v>110.178634</v>
      </c>
      <c r="BP38" s="363">
        <v>176.685453</v>
      </c>
      <c r="BQ38" s="363">
        <v>41.789458000000003</v>
      </c>
      <c r="BR38" s="363">
        <v>24.550015850000001</v>
      </c>
      <c r="BS38" s="363">
        <v>25.165047999999999</v>
      </c>
      <c r="BT38" s="363">
        <v>0</v>
      </c>
      <c r="BU38" s="366"/>
      <c r="BV38" s="367"/>
      <c r="BW38" s="368"/>
      <c r="BX38" s="368"/>
      <c r="BY38" s="368"/>
      <c r="BZ38" s="368"/>
      <c r="CA38" s="368"/>
      <c r="CB38" s="369"/>
      <c r="CC38" s="367"/>
      <c r="CD38" s="368"/>
      <c r="CE38" s="368"/>
      <c r="CF38" s="368"/>
      <c r="CG38" s="368"/>
      <c r="CH38" s="368"/>
      <c r="CI38" s="369"/>
      <c r="CJ38" s="367"/>
      <c r="CK38" s="368"/>
      <c r="CL38" s="368"/>
      <c r="CM38" s="368"/>
      <c r="CN38" s="368"/>
      <c r="CO38" s="368"/>
      <c r="CP38" s="369"/>
      <c r="CQ38" s="367"/>
      <c r="CR38" s="368"/>
      <c r="CS38" s="368"/>
      <c r="CT38" s="368"/>
      <c r="CU38" s="368"/>
      <c r="CV38" s="368"/>
      <c r="CW38" s="369"/>
      <c r="CX38" s="367"/>
      <c r="CY38" s="368"/>
      <c r="CZ38" s="368"/>
      <c r="DA38" s="368"/>
      <c r="DB38" s="368"/>
      <c r="DC38" s="368"/>
      <c r="DD38" s="369"/>
      <c r="DE38" s="367"/>
      <c r="DF38" s="368"/>
      <c r="DG38" s="368"/>
      <c r="DH38" s="368"/>
      <c r="DI38" s="368"/>
      <c r="DJ38" s="368"/>
      <c r="DK38" s="369"/>
      <c r="DL38" s="367"/>
      <c r="DM38" s="368"/>
      <c r="DN38" s="368"/>
      <c r="DO38" s="368"/>
      <c r="DP38" s="368"/>
      <c r="DQ38" s="368"/>
      <c r="DR38" s="369"/>
      <c r="DS38" s="367"/>
      <c r="DT38" s="368"/>
      <c r="DU38" s="368"/>
      <c r="DV38" s="368"/>
      <c r="DW38" s="368"/>
      <c r="DX38" s="368"/>
      <c r="DY38" s="369"/>
      <c r="DZ38" s="367"/>
      <c r="EA38" s="368"/>
      <c r="EB38" s="368"/>
      <c r="EC38" s="368"/>
      <c r="ED38" s="368"/>
      <c r="EE38" s="368"/>
      <c r="EF38" s="369"/>
      <c r="EG38" s="367"/>
      <c r="EH38" s="368"/>
      <c r="EI38" s="368"/>
      <c r="EJ38" s="368"/>
      <c r="EK38" s="368"/>
      <c r="EL38" s="368"/>
      <c r="EM38" s="369"/>
      <c r="EN38" s="367"/>
      <c r="EO38" s="368"/>
      <c r="EP38" s="368"/>
      <c r="EQ38" s="368"/>
      <c r="ER38" s="368"/>
      <c r="ES38" s="368"/>
      <c r="ET38" s="369"/>
      <c r="EU38" s="367"/>
      <c r="EV38" s="368"/>
      <c r="EW38" s="368"/>
      <c r="EX38" s="368"/>
      <c r="EY38" s="368"/>
      <c r="EZ38" s="368"/>
      <c r="FA38" s="369"/>
      <c r="FB38" s="367"/>
      <c r="FC38" s="368"/>
      <c r="FD38" s="368"/>
      <c r="FE38" s="368"/>
      <c r="FF38" s="368"/>
      <c r="FG38" s="368"/>
      <c r="FH38" s="369"/>
      <c r="FI38" s="367"/>
      <c r="FJ38" s="368"/>
      <c r="FK38" s="368"/>
      <c r="FL38" s="368"/>
      <c r="FM38" s="368"/>
      <c r="FN38" s="368"/>
      <c r="FO38" s="369"/>
      <c r="FP38" s="367"/>
      <c r="FQ38" s="368"/>
      <c r="FR38" s="368"/>
      <c r="FS38" s="368"/>
      <c r="FT38" s="368"/>
      <c r="FU38" s="368"/>
      <c r="FV38" s="369"/>
      <c r="FW38" s="367"/>
      <c r="FX38" s="368"/>
      <c r="FY38" s="368"/>
      <c r="FZ38" s="368"/>
      <c r="GA38" s="368"/>
      <c r="GB38" s="368"/>
      <c r="GC38" s="369"/>
      <c r="GD38" s="450"/>
      <c r="GE38" s="368"/>
      <c r="GF38" s="368"/>
      <c r="GG38" s="368"/>
      <c r="GH38" s="368"/>
      <c r="GI38" s="368"/>
      <c r="GJ38" s="451"/>
      <c r="GK38" s="367"/>
      <c r="GL38" s="368"/>
      <c r="GM38" s="368"/>
      <c r="GN38" s="368"/>
      <c r="GO38" s="368"/>
      <c r="GP38" s="368"/>
      <c r="GQ38" s="369"/>
      <c r="GR38" s="450"/>
      <c r="GS38" s="368"/>
      <c r="GT38" s="368"/>
      <c r="GU38" s="368"/>
      <c r="GV38" s="368"/>
      <c r="GW38" s="368"/>
      <c r="GX38" s="369"/>
      <c r="GY38" s="365"/>
      <c r="GZ38" s="363"/>
      <c r="HA38" s="363"/>
      <c r="HB38" s="363">
        <v>0</v>
      </c>
      <c r="HC38" s="363">
        <v>0</v>
      </c>
      <c r="HD38" s="363">
        <v>0</v>
      </c>
      <c r="HE38" s="366"/>
      <c r="HF38" s="365">
        <v>1734.1869999999999</v>
      </c>
      <c r="HG38" s="363">
        <v>138.244</v>
      </c>
      <c r="HH38" s="363">
        <v>542.68420000000003</v>
      </c>
      <c r="HI38" s="363">
        <v>0</v>
      </c>
      <c r="HJ38" s="363">
        <v>0</v>
      </c>
      <c r="HK38" s="363">
        <v>0</v>
      </c>
      <c r="HL38" s="366">
        <v>191.06300000000002</v>
      </c>
      <c r="HM38" s="367"/>
      <c r="HN38" s="368"/>
      <c r="HO38" s="368"/>
      <c r="HP38" s="368"/>
      <c r="HQ38" s="368"/>
      <c r="HR38" s="368"/>
      <c r="HS38" s="369"/>
      <c r="HT38" s="367"/>
      <c r="HU38" s="368"/>
      <c r="HV38" s="368"/>
      <c r="HW38" s="368"/>
      <c r="HX38" s="368"/>
      <c r="HY38" s="368"/>
      <c r="HZ38" s="369"/>
      <c r="IA38" s="367"/>
      <c r="IB38" s="368"/>
      <c r="IC38" s="368"/>
      <c r="ID38" s="368"/>
      <c r="IE38" s="368"/>
      <c r="IF38" s="368"/>
      <c r="IG38" s="369"/>
      <c r="IH38" s="367"/>
      <c r="II38" s="368"/>
      <c r="IJ38" s="368"/>
      <c r="IK38" s="368"/>
      <c r="IL38" s="368"/>
      <c r="IM38" s="368"/>
      <c r="IN38" s="369"/>
      <c r="IO38" s="367"/>
      <c r="IP38" s="368"/>
      <c r="IQ38" s="368"/>
      <c r="IR38" s="368"/>
      <c r="IS38" s="368"/>
      <c r="IT38" s="368"/>
      <c r="IU38" s="451"/>
      <c r="IV38" s="367"/>
      <c r="IW38" s="368"/>
      <c r="IX38" s="368"/>
      <c r="IY38" s="368"/>
      <c r="IZ38" s="368"/>
      <c r="JA38" s="368"/>
      <c r="JB38" s="369"/>
    </row>
    <row r="39" spans="2:262" s="18" customFormat="1" ht="25" customHeight="1" x14ac:dyDescent="0.35">
      <c r="B39" s="198">
        <v>2015</v>
      </c>
      <c r="C39" s="199" t="s">
        <v>50</v>
      </c>
      <c r="D39" s="312">
        <v>2900.9420952799996</v>
      </c>
      <c r="E39" s="313">
        <v>63.770912780000003</v>
      </c>
      <c r="F39" s="313">
        <v>240.97414934</v>
      </c>
      <c r="G39" s="313">
        <v>623.52499999999998</v>
      </c>
      <c r="H39" s="313">
        <v>0</v>
      </c>
      <c r="I39" s="313">
        <v>0</v>
      </c>
      <c r="J39" s="314">
        <v>2247.1190464400006</v>
      </c>
      <c r="K39" s="315">
        <v>667.12840521280009</v>
      </c>
      <c r="L39" s="316">
        <v>143.48417206280001</v>
      </c>
      <c r="M39" s="316">
        <v>322.28629114159992</v>
      </c>
      <c r="N39" s="316">
        <v>506.06926027489993</v>
      </c>
      <c r="O39" s="316">
        <v>18.0381</v>
      </c>
      <c r="P39" s="316">
        <v>0</v>
      </c>
      <c r="Q39" s="317">
        <v>5266.4220614014648</v>
      </c>
      <c r="R39" s="372"/>
      <c r="S39" s="373"/>
      <c r="T39" s="373"/>
      <c r="U39" s="373"/>
      <c r="V39" s="373"/>
      <c r="W39" s="373"/>
      <c r="X39" s="374"/>
      <c r="Y39" s="372"/>
      <c r="Z39" s="373"/>
      <c r="AA39" s="373"/>
      <c r="AB39" s="373"/>
      <c r="AC39" s="373"/>
      <c r="AD39" s="373"/>
      <c r="AE39" s="374"/>
      <c r="AF39" s="312">
        <v>353.64449999999999</v>
      </c>
      <c r="AG39" s="313">
        <v>137.3313</v>
      </c>
      <c r="AH39" s="313">
        <v>230.08920000000001</v>
      </c>
      <c r="AI39" s="313">
        <v>0</v>
      </c>
      <c r="AJ39" s="313">
        <v>18.0381</v>
      </c>
      <c r="AK39" s="313">
        <f>-AK114</f>
        <v>0</v>
      </c>
      <c r="AL39" s="321">
        <v>0</v>
      </c>
      <c r="AM39" s="312">
        <v>46.509305000000012</v>
      </c>
      <c r="AN39" s="313">
        <v>149.926457</v>
      </c>
      <c r="AO39" s="313">
        <v>3.8180879999999995</v>
      </c>
      <c r="AP39" s="313">
        <v>0</v>
      </c>
      <c r="AQ39" s="313">
        <v>27.100819999999999</v>
      </c>
      <c r="AR39" s="313">
        <v>0</v>
      </c>
      <c r="AS39" s="314">
        <v>127.31904323098269</v>
      </c>
      <c r="AT39" s="312">
        <v>250.24483942000001</v>
      </c>
      <c r="AU39" s="313">
        <v>62.045849660000002</v>
      </c>
      <c r="AV39" s="313">
        <v>135.66345312999999</v>
      </c>
      <c r="AW39" s="313">
        <v>17.267100970000001</v>
      </c>
      <c r="AX39" s="313">
        <v>78.082372090000007</v>
      </c>
      <c r="AY39" s="313">
        <v>44.032650409999995</v>
      </c>
      <c r="AZ39" s="314">
        <v>505.64358213999998</v>
      </c>
      <c r="BA39" s="312">
        <v>230.83539999999999</v>
      </c>
      <c r="BB39" s="313">
        <v>55.650198000000003</v>
      </c>
      <c r="BC39" s="313">
        <v>24.700894999999999</v>
      </c>
      <c r="BD39" s="313">
        <v>0</v>
      </c>
      <c r="BE39" s="313">
        <v>24.75</v>
      </c>
      <c r="BF39" s="313"/>
      <c r="BG39" s="314">
        <v>0</v>
      </c>
      <c r="BH39" s="312">
        <v>309.55081238560001</v>
      </c>
      <c r="BI39" s="313">
        <v>184.98576530779997</v>
      </c>
      <c r="BJ39" s="313">
        <v>933.28416875490007</v>
      </c>
      <c r="BK39" s="313">
        <v>15.813315000000001</v>
      </c>
      <c r="BL39" s="313">
        <v>78.73021896520001</v>
      </c>
      <c r="BM39" s="313">
        <v>0</v>
      </c>
      <c r="BN39" s="314">
        <v>211.98154719839999</v>
      </c>
      <c r="BO39" s="312">
        <v>90.548670000000001</v>
      </c>
      <c r="BP39" s="313">
        <v>78.699828999999994</v>
      </c>
      <c r="BQ39" s="313">
        <v>42.188673999999999</v>
      </c>
      <c r="BR39" s="313">
        <v>21.665367</v>
      </c>
      <c r="BS39" s="313">
        <v>13.769781999999999</v>
      </c>
      <c r="BT39" s="313">
        <v>0</v>
      </c>
      <c r="BU39" s="314">
        <v>2386.7559249999999</v>
      </c>
      <c r="BV39" s="372"/>
      <c r="BW39" s="373"/>
      <c r="BX39" s="373"/>
      <c r="BY39" s="373"/>
      <c r="BZ39" s="373"/>
      <c r="CA39" s="373"/>
      <c r="CB39" s="374"/>
      <c r="CC39" s="372"/>
      <c r="CD39" s="373"/>
      <c r="CE39" s="373"/>
      <c r="CF39" s="373"/>
      <c r="CG39" s="373"/>
      <c r="CH39" s="373"/>
      <c r="CI39" s="374"/>
      <c r="CJ39" s="372"/>
      <c r="CK39" s="373"/>
      <c r="CL39" s="373"/>
      <c r="CM39" s="373"/>
      <c r="CN39" s="373"/>
      <c r="CO39" s="373"/>
      <c r="CP39" s="374"/>
      <c r="CQ39" s="372"/>
      <c r="CR39" s="373"/>
      <c r="CS39" s="373"/>
      <c r="CT39" s="373"/>
      <c r="CU39" s="373"/>
      <c r="CV39" s="373"/>
      <c r="CW39" s="374"/>
      <c r="CX39" s="372"/>
      <c r="CY39" s="373"/>
      <c r="CZ39" s="373"/>
      <c r="DA39" s="373"/>
      <c r="DB39" s="373"/>
      <c r="DC39" s="373"/>
      <c r="DD39" s="374"/>
      <c r="DE39" s="372"/>
      <c r="DF39" s="373"/>
      <c r="DG39" s="373"/>
      <c r="DH39" s="373"/>
      <c r="DI39" s="373"/>
      <c r="DJ39" s="373"/>
      <c r="DK39" s="374"/>
      <c r="DL39" s="372"/>
      <c r="DM39" s="373"/>
      <c r="DN39" s="373"/>
      <c r="DO39" s="373"/>
      <c r="DP39" s="373"/>
      <c r="DQ39" s="373"/>
      <c r="DR39" s="374"/>
      <c r="DS39" s="372"/>
      <c r="DT39" s="373"/>
      <c r="DU39" s="373"/>
      <c r="DV39" s="373"/>
      <c r="DW39" s="373"/>
      <c r="DX39" s="373"/>
      <c r="DY39" s="374"/>
      <c r="DZ39" s="372"/>
      <c r="EA39" s="373"/>
      <c r="EB39" s="373"/>
      <c r="EC39" s="373"/>
      <c r="ED39" s="373"/>
      <c r="EE39" s="373"/>
      <c r="EF39" s="374"/>
      <c r="EG39" s="372"/>
      <c r="EH39" s="373"/>
      <c r="EI39" s="373"/>
      <c r="EJ39" s="373"/>
      <c r="EK39" s="373"/>
      <c r="EL39" s="373"/>
      <c r="EM39" s="374"/>
      <c r="EN39" s="372"/>
      <c r="EO39" s="373"/>
      <c r="EP39" s="373"/>
      <c r="EQ39" s="373"/>
      <c r="ER39" s="373"/>
      <c r="ES39" s="373"/>
      <c r="ET39" s="374"/>
      <c r="EU39" s="372"/>
      <c r="EV39" s="373"/>
      <c r="EW39" s="373"/>
      <c r="EX39" s="373"/>
      <c r="EY39" s="373"/>
      <c r="EZ39" s="373"/>
      <c r="FA39" s="374"/>
      <c r="FB39" s="372"/>
      <c r="FC39" s="373"/>
      <c r="FD39" s="373"/>
      <c r="FE39" s="373"/>
      <c r="FF39" s="373"/>
      <c r="FG39" s="373"/>
      <c r="FH39" s="374"/>
      <c r="FI39" s="372"/>
      <c r="FJ39" s="373"/>
      <c r="FK39" s="373"/>
      <c r="FL39" s="373"/>
      <c r="FM39" s="373"/>
      <c r="FN39" s="373"/>
      <c r="FO39" s="374"/>
      <c r="FP39" s="372"/>
      <c r="FQ39" s="373"/>
      <c r="FR39" s="373"/>
      <c r="FS39" s="373"/>
      <c r="FT39" s="373"/>
      <c r="FU39" s="373"/>
      <c r="FV39" s="374"/>
      <c r="FW39" s="372"/>
      <c r="FX39" s="373"/>
      <c r="FY39" s="373"/>
      <c r="FZ39" s="373"/>
      <c r="GA39" s="373"/>
      <c r="GB39" s="373"/>
      <c r="GC39" s="374"/>
      <c r="GD39" s="424"/>
      <c r="GE39" s="373"/>
      <c r="GF39" s="373"/>
      <c r="GG39" s="373"/>
      <c r="GH39" s="373"/>
      <c r="GI39" s="373"/>
      <c r="GJ39" s="452"/>
      <c r="GK39" s="372"/>
      <c r="GL39" s="373"/>
      <c r="GM39" s="373"/>
      <c r="GN39" s="373"/>
      <c r="GO39" s="373"/>
      <c r="GP39" s="373"/>
      <c r="GQ39" s="374"/>
      <c r="GR39" s="424"/>
      <c r="GS39" s="373"/>
      <c r="GT39" s="373"/>
      <c r="GU39" s="373"/>
      <c r="GV39" s="373"/>
      <c r="GW39" s="373"/>
      <c r="GX39" s="374"/>
      <c r="GY39" s="312">
        <v>0</v>
      </c>
      <c r="GZ39" s="313">
        <v>0</v>
      </c>
      <c r="HA39" s="313">
        <v>0</v>
      </c>
      <c r="HB39" s="313">
        <v>0</v>
      </c>
      <c r="HC39" s="313">
        <v>0</v>
      </c>
      <c r="HD39" s="313">
        <v>0</v>
      </c>
      <c r="HE39" s="314">
        <v>0</v>
      </c>
      <c r="HF39" s="312">
        <v>632.94839999999999</v>
      </c>
      <c r="HG39" s="313">
        <v>256.46039999999999</v>
      </c>
      <c r="HH39" s="313">
        <v>800.19719999999995</v>
      </c>
      <c r="HI39" s="313">
        <v>0</v>
      </c>
      <c r="HJ39" s="313">
        <v>0</v>
      </c>
      <c r="HK39" s="313">
        <v>0</v>
      </c>
      <c r="HL39" s="314">
        <v>1350.702</v>
      </c>
      <c r="HM39" s="372"/>
      <c r="HN39" s="373"/>
      <c r="HO39" s="373"/>
      <c r="HP39" s="373"/>
      <c r="HQ39" s="373"/>
      <c r="HR39" s="373"/>
      <c r="HS39" s="374"/>
      <c r="HT39" s="372"/>
      <c r="HU39" s="373"/>
      <c r="HV39" s="373"/>
      <c r="HW39" s="373"/>
      <c r="HX39" s="373"/>
      <c r="HY39" s="373"/>
      <c r="HZ39" s="374"/>
      <c r="IA39" s="372"/>
      <c r="IB39" s="373"/>
      <c r="IC39" s="373"/>
      <c r="ID39" s="373"/>
      <c r="IE39" s="373"/>
      <c r="IF39" s="373"/>
      <c r="IG39" s="374"/>
      <c r="IH39" s="372"/>
      <c r="II39" s="373"/>
      <c r="IJ39" s="373"/>
      <c r="IK39" s="373"/>
      <c r="IL39" s="373"/>
      <c r="IM39" s="373"/>
      <c r="IN39" s="374"/>
      <c r="IO39" s="372"/>
      <c r="IP39" s="373"/>
      <c r="IQ39" s="373"/>
      <c r="IR39" s="373"/>
      <c r="IS39" s="373"/>
      <c r="IT39" s="373"/>
      <c r="IU39" s="452"/>
      <c r="IV39" s="372"/>
      <c r="IW39" s="373"/>
      <c r="IX39" s="373"/>
      <c r="IY39" s="373"/>
      <c r="IZ39" s="373"/>
      <c r="JA39" s="373"/>
      <c r="JB39" s="374"/>
    </row>
    <row r="40" spans="2:262" s="18" customFormat="1" ht="25" customHeight="1" x14ac:dyDescent="0.35">
      <c r="B40" s="198">
        <v>2015</v>
      </c>
      <c r="C40" s="199" t="s">
        <v>47</v>
      </c>
      <c r="D40" s="312">
        <v>3179.94560301</v>
      </c>
      <c r="E40" s="313">
        <v>100.45646221000001</v>
      </c>
      <c r="F40" s="313">
        <v>362.39976686000006</v>
      </c>
      <c r="G40" s="313">
        <v>623</v>
      </c>
      <c r="H40" s="313">
        <v>0</v>
      </c>
      <c r="I40" s="313">
        <v>0</v>
      </c>
      <c r="J40" s="314">
        <v>1805.2204817299998</v>
      </c>
      <c r="K40" s="315">
        <v>524.11453706299994</v>
      </c>
      <c r="L40" s="316">
        <v>9.4258939214999948</v>
      </c>
      <c r="M40" s="316">
        <v>370.93788647899999</v>
      </c>
      <c r="N40" s="316">
        <v>145.67655630600001</v>
      </c>
      <c r="O40" s="316">
        <v>14.072903999999999</v>
      </c>
      <c r="P40" s="316">
        <v>0</v>
      </c>
      <c r="Q40" s="317">
        <v>4941.6058164655005</v>
      </c>
      <c r="R40" s="372"/>
      <c r="S40" s="373"/>
      <c r="T40" s="373"/>
      <c r="U40" s="373"/>
      <c r="V40" s="373"/>
      <c r="W40" s="373"/>
      <c r="X40" s="374"/>
      <c r="Y40" s="372"/>
      <c r="Z40" s="373"/>
      <c r="AA40" s="373"/>
      <c r="AB40" s="373"/>
      <c r="AC40" s="373"/>
      <c r="AD40" s="373"/>
      <c r="AE40" s="374"/>
      <c r="AF40" s="312">
        <v>330.80676299999999</v>
      </c>
      <c r="AG40" s="313">
        <v>45.328023000000002</v>
      </c>
      <c r="AH40" s="313">
        <v>211.72109399999999</v>
      </c>
      <c r="AI40" s="313">
        <v>0</v>
      </c>
      <c r="AJ40" s="313">
        <v>14.072903999999999</v>
      </c>
      <c r="AK40" s="313">
        <v>0</v>
      </c>
      <c r="AL40" s="321">
        <v>0</v>
      </c>
      <c r="AM40" s="312">
        <v>92.586230999999998</v>
      </c>
      <c r="AN40" s="313">
        <v>131.10157700000002</v>
      </c>
      <c r="AO40" s="313">
        <v>67.155402000000009</v>
      </c>
      <c r="AP40" s="313">
        <v>0</v>
      </c>
      <c r="AQ40" s="313">
        <v>11.087500000000002</v>
      </c>
      <c r="AR40" s="313">
        <v>0</v>
      </c>
      <c r="AS40" s="314">
        <v>166.2999647193808</v>
      </c>
      <c r="AT40" s="312">
        <v>314.36563884179998</v>
      </c>
      <c r="AU40" s="313">
        <v>167.7022066692</v>
      </c>
      <c r="AV40" s="313">
        <v>128.19399675400004</v>
      </c>
      <c r="AW40" s="313">
        <v>19.683552434399999</v>
      </c>
      <c r="AX40" s="313">
        <v>72.614756180800015</v>
      </c>
      <c r="AY40" s="313">
        <v>0</v>
      </c>
      <c r="AZ40" s="314">
        <v>294.52180693950004</v>
      </c>
      <c r="BA40" s="312">
        <v>233.80539999999999</v>
      </c>
      <c r="BB40" s="313">
        <v>74.393405999999999</v>
      </c>
      <c r="BC40" s="313">
        <v>88.925191999999996</v>
      </c>
      <c r="BD40" s="313">
        <v>0</v>
      </c>
      <c r="BE40" s="313">
        <v>26.75</v>
      </c>
      <c r="BF40" s="313"/>
      <c r="BG40" s="314">
        <v>3</v>
      </c>
      <c r="BH40" s="312">
        <v>394.14261653708002</v>
      </c>
      <c r="BI40" s="313">
        <v>24.6328555887</v>
      </c>
      <c r="BJ40" s="313">
        <v>86.728483624299997</v>
      </c>
      <c r="BK40" s="313">
        <v>13.485569999999999</v>
      </c>
      <c r="BL40" s="313">
        <v>69.872383572300009</v>
      </c>
      <c r="BM40" s="313">
        <v>0</v>
      </c>
      <c r="BN40" s="314">
        <v>176.5</v>
      </c>
      <c r="BO40" s="312">
        <v>87.102885999999998</v>
      </c>
      <c r="BP40" s="313">
        <v>61.132033</v>
      </c>
      <c r="BQ40" s="313">
        <v>38.157564999999998</v>
      </c>
      <c r="BR40" s="313">
        <v>19.963391999999999</v>
      </c>
      <c r="BS40" s="313">
        <v>13.035116</v>
      </c>
      <c r="BT40" s="313">
        <v>0</v>
      </c>
      <c r="BU40" s="314">
        <v>2651.6370554200003</v>
      </c>
      <c r="BV40" s="372"/>
      <c r="BW40" s="373"/>
      <c r="BX40" s="373"/>
      <c r="BY40" s="373"/>
      <c r="BZ40" s="373"/>
      <c r="CA40" s="373"/>
      <c r="CB40" s="374"/>
      <c r="CC40" s="372"/>
      <c r="CD40" s="373"/>
      <c r="CE40" s="373"/>
      <c r="CF40" s="373"/>
      <c r="CG40" s="373"/>
      <c r="CH40" s="373"/>
      <c r="CI40" s="374"/>
      <c r="CJ40" s="372"/>
      <c r="CK40" s="373"/>
      <c r="CL40" s="373"/>
      <c r="CM40" s="373"/>
      <c r="CN40" s="373"/>
      <c r="CO40" s="373"/>
      <c r="CP40" s="374"/>
      <c r="CQ40" s="372"/>
      <c r="CR40" s="373"/>
      <c r="CS40" s="373"/>
      <c r="CT40" s="373"/>
      <c r="CU40" s="373"/>
      <c r="CV40" s="373"/>
      <c r="CW40" s="374"/>
      <c r="CX40" s="372"/>
      <c r="CY40" s="373"/>
      <c r="CZ40" s="373"/>
      <c r="DA40" s="373"/>
      <c r="DB40" s="373"/>
      <c r="DC40" s="373"/>
      <c r="DD40" s="374"/>
      <c r="DE40" s="372"/>
      <c r="DF40" s="373"/>
      <c r="DG40" s="373"/>
      <c r="DH40" s="373"/>
      <c r="DI40" s="373"/>
      <c r="DJ40" s="373"/>
      <c r="DK40" s="374"/>
      <c r="DL40" s="372"/>
      <c r="DM40" s="373"/>
      <c r="DN40" s="373"/>
      <c r="DO40" s="373"/>
      <c r="DP40" s="373"/>
      <c r="DQ40" s="373"/>
      <c r="DR40" s="374"/>
      <c r="DS40" s="372"/>
      <c r="DT40" s="373"/>
      <c r="DU40" s="373"/>
      <c r="DV40" s="373"/>
      <c r="DW40" s="373"/>
      <c r="DX40" s="373"/>
      <c r="DY40" s="374"/>
      <c r="DZ40" s="372"/>
      <c r="EA40" s="373"/>
      <c r="EB40" s="373"/>
      <c r="EC40" s="373"/>
      <c r="ED40" s="373"/>
      <c r="EE40" s="373"/>
      <c r="EF40" s="374"/>
      <c r="EG40" s="372"/>
      <c r="EH40" s="373"/>
      <c r="EI40" s="373"/>
      <c r="EJ40" s="373"/>
      <c r="EK40" s="373"/>
      <c r="EL40" s="373"/>
      <c r="EM40" s="374"/>
      <c r="EN40" s="372"/>
      <c r="EO40" s="373"/>
      <c r="EP40" s="373"/>
      <c r="EQ40" s="373"/>
      <c r="ER40" s="373"/>
      <c r="ES40" s="373"/>
      <c r="ET40" s="374"/>
      <c r="EU40" s="372"/>
      <c r="EV40" s="373"/>
      <c r="EW40" s="373"/>
      <c r="EX40" s="373"/>
      <c r="EY40" s="373"/>
      <c r="EZ40" s="373"/>
      <c r="FA40" s="374"/>
      <c r="FB40" s="372"/>
      <c r="FC40" s="373"/>
      <c r="FD40" s="373"/>
      <c r="FE40" s="373"/>
      <c r="FF40" s="373"/>
      <c r="FG40" s="373"/>
      <c r="FH40" s="374"/>
      <c r="FI40" s="372"/>
      <c r="FJ40" s="373"/>
      <c r="FK40" s="373"/>
      <c r="FL40" s="373"/>
      <c r="FM40" s="373"/>
      <c r="FN40" s="373"/>
      <c r="FO40" s="374"/>
      <c r="FP40" s="372"/>
      <c r="FQ40" s="373"/>
      <c r="FR40" s="373"/>
      <c r="FS40" s="373"/>
      <c r="FT40" s="373"/>
      <c r="FU40" s="373"/>
      <c r="FV40" s="374"/>
      <c r="FW40" s="372"/>
      <c r="FX40" s="373"/>
      <c r="FY40" s="373"/>
      <c r="FZ40" s="373"/>
      <c r="GA40" s="373"/>
      <c r="GB40" s="373"/>
      <c r="GC40" s="374"/>
      <c r="GD40" s="424"/>
      <c r="GE40" s="373"/>
      <c r="GF40" s="373"/>
      <c r="GG40" s="373"/>
      <c r="GH40" s="373"/>
      <c r="GI40" s="373"/>
      <c r="GJ40" s="452"/>
      <c r="GK40" s="372"/>
      <c r="GL40" s="373"/>
      <c r="GM40" s="373"/>
      <c r="GN40" s="373"/>
      <c r="GO40" s="373"/>
      <c r="GP40" s="373"/>
      <c r="GQ40" s="374"/>
      <c r="GR40" s="424"/>
      <c r="GS40" s="373"/>
      <c r="GT40" s="373"/>
      <c r="GU40" s="373"/>
      <c r="GV40" s="373"/>
      <c r="GW40" s="373"/>
      <c r="GX40" s="374"/>
      <c r="GY40" s="312">
        <v>137.86552599999999</v>
      </c>
      <c r="GZ40" s="313">
        <v>0</v>
      </c>
      <c r="HA40" s="313">
        <v>643.50741891000007</v>
      </c>
      <c r="HB40" s="313">
        <v>0</v>
      </c>
      <c r="HC40" s="313">
        <v>0</v>
      </c>
      <c r="HD40" s="313">
        <v>0</v>
      </c>
      <c r="HE40" s="314">
        <v>196.88929871000002</v>
      </c>
      <c r="HF40" s="312">
        <v>580.51199999999994</v>
      </c>
      <c r="HG40" s="313">
        <v>343.27539999999999</v>
      </c>
      <c r="HH40" s="313">
        <v>634.84280000000001</v>
      </c>
      <c r="HI40" s="313">
        <v>0</v>
      </c>
      <c r="HJ40" s="313">
        <v>0</v>
      </c>
      <c r="HK40" s="313">
        <v>0</v>
      </c>
      <c r="HL40" s="314">
        <v>1218.8487</v>
      </c>
      <c r="HM40" s="372"/>
      <c r="HN40" s="373"/>
      <c r="HO40" s="373"/>
      <c r="HP40" s="373"/>
      <c r="HQ40" s="373"/>
      <c r="HR40" s="373"/>
      <c r="HS40" s="374"/>
      <c r="HT40" s="372"/>
      <c r="HU40" s="373"/>
      <c r="HV40" s="373"/>
      <c r="HW40" s="373"/>
      <c r="HX40" s="373"/>
      <c r="HY40" s="373"/>
      <c r="HZ40" s="374"/>
      <c r="IA40" s="372"/>
      <c r="IB40" s="373"/>
      <c r="IC40" s="373"/>
      <c r="ID40" s="373"/>
      <c r="IE40" s="373"/>
      <c r="IF40" s="373"/>
      <c r="IG40" s="374"/>
      <c r="IH40" s="372"/>
      <c r="II40" s="373"/>
      <c r="IJ40" s="373"/>
      <c r="IK40" s="373"/>
      <c r="IL40" s="373"/>
      <c r="IM40" s="373"/>
      <c r="IN40" s="374"/>
      <c r="IO40" s="372"/>
      <c r="IP40" s="373"/>
      <c r="IQ40" s="373"/>
      <c r="IR40" s="373"/>
      <c r="IS40" s="373"/>
      <c r="IT40" s="373"/>
      <c r="IU40" s="452"/>
      <c r="IV40" s="372"/>
      <c r="IW40" s="373"/>
      <c r="IX40" s="373"/>
      <c r="IY40" s="373"/>
      <c r="IZ40" s="373"/>
      <c r="JA40" s="373"/>
      <c r="JB40" s="374"/>
    </row>
    <row r="41" spans="2:262" s="18" customFormat="1" ht="25" customHeight="1" thickBot="1" x14ac:dyDescent="0.4">
      <c r="B41" s="454">
        <v>2015</v>
      </c>
      <c r="C41" s="455" t="s">
        <v>48</v>
      </c>
      <c r="D41" s="456">
        <v>2695.4276459099997</v>
      </c>
      <c r="E41" s="457">
        <v>113.98739418</v>
      </c>
      <c r="F41" s="457">
        <v>248.12124771000003</v>
      </c>
      <c r="G41" s="457">
        <v>623</v>
      </c>
      <c r="H41" s="457">
        <v>0</v>
      </c>
      <c r="I41" s="457">
        <v>0</v>
      </c>
      <c r="J41" s="458">
        <v>1520.9727071000002</v>
      </c>
      <c r="K41" s="459">
        <v>570.95657424540002</v>
      </c>
      <c r="L41" s="460">
        <v>54.719358933800002</v>
      </c>
      <c r="M41" s="460">
        <v>207.39539347480002</v>
      </c>
      <c r="N41" s="460">
        <v>410.3854936024</v>
      </c>
      <c r="O41" s="460">
        <v>7.7046089999999996</v>
      </c>
      <c r="P41" s="460">
        <v>0</v>
      </c>
      <c r="Q41" s="461">
        <v>4447.5915185544</v>
      </c>
      <c r="R41" s="462"/>
      <c r="S41" s="463"/>
      <c r="T41" s="463"/>
      <c r="U41" s="463"/>
      <c r="V41" s="463"/>
      <c r="W41" s="463"/>
      <c r="X41" s="464"/>
      <c r="Y41" s="462"/>
      <c r="Z41" s="463"/>
      <c r="AA41" s="463"/>
      <c r="AB41" s="463"/>
      <c r="AC41" s="463"/>
      <c r="AD41" s="463"/>
      <c r="AE41" s="464"/>
      <c r="AF41" s="456">
        <v>325.15886103999998</v>
      </c>
      <c r="AG41" s="457">
        <v>170.74123599999999</v>
      </c>
      <c r="AH41" s="457">
        <v>261.09916600000003</v>
      </c>
      <c r="AI41" s="457">
        <v>36.35962</v>
      </c>
      <c r="AJ41" s="457">
        <v>7.7046089999999996</v>
      </c>
      <c r="AK41" s="457">
        <v>0</v>
      </c>
      <c r="AL41" s="465">
        <v>0</v>
      </c>
      <c r="AM41" s="456">
        <v>621.29600000000005</v>
      </c>
      <c r="AN41" s="457">
        <v>320.61200000000002</v>
      </c>
      <c r="AO41" s="457">
        <v>24.662999999999997</v>
      </c>
      <c r="AP41" s="457">
        <v>10.5</v>
      </c>
      <c r="AQ41" s="457">
        <v>38.819000000000003</v>
      </c>
      <c r="AR41" s="457">
        <v>0</v>
      </c>
      <c r="AS41" s="458">
        <v>61.019999999999996</v>
      </c>
      <c r="AT41" s="456">
        <v>323.93360182949999</v>
      </c>
      <c r="AU41" s="457">
        <v>237.75036409440003</v>
      </c>
      <c r="AV41" s="457">
        <v>157.13449293650001</v>
      </c>
      <c r="AW41" s="457">
        <v>30.236717454600001</v>
      </c>
      <c r="AX41" s="457">
        <v>75.812966945100015</v>
      </c>
      <c r="AY41" s="457">
        <v>9.8292697085</v>
      </c>
      <c r="AZ41" s="458">
        <v>252.42896646520001</v>
      </c>
      <c r="BA41" s="456">
        <v>233.80539999999999</v>
      </c>
      <c r="BB41" s="457">
        <v>74.393405999999999</v>
      </c>
      <c r="BC41" s="457">
        <v>88.925191999999996</v>
      </c>
      <c r="BD41" s="457">
        <v>0</v>
      </c>
      <c r="BE41" s="457">
        <v>26.75</v>
      </c>
      <c r="BF41" s="457"/>
      <c r="BG41" s="458">
        <v>3</v>
      </c>
      <c r="BH41" s="456">
        <v>453.76513946320006</v>
      </c>
      <c r="BI41" s="457">
        <v>156.70839718940002</v>
      </c>
      <c r="BJ41" s="457">
        <v>347.46324532919999</v>
      </c>
      <c r="BK41" s="457">
        <v>12.757275</v>
      </c>
      <c r="BL41" s="457">
        <v>52.957907167499997</v>
      </c>
      <c r="BM41" s="457">
        <v>0</v>
      </c>
      <c r="BN41" s="458">
        <v>153.79504607999999</v>
      </c>
      <c r="BO41" s="456">
        <v>106.83197368</v>
      </c>
      <c r="BP41" s="457">
        <v>59.772694480000006</v>
      </c>
      <c r="BQ41" s="457">
        <v>60.623601949999994</v>
      </c>
      <c r="BR41" s="457">
        <v>20.268425649999998</v>
      </c>
      <c r="BS41" s="457">
        <v>28.158650779999999</v>
      </c>
      <c r="BT41" s="457">
        <v>0</v>
      </c>
      <c r="BU41" s="458">
        <v>1526.0748650599999</v>
      </c>
      <c r="BV41" s="462"/>
      <c r="BW41" s="463"/>
      <c r="BX41" s="463"/>
      <c r="BY41" s="463"/>
      <c r="BZ41" s="463"/>
      <c r="CA41" s="463"/>
      <c r="CB41" s="464"/>
      <c r="CC41" s="462"/>
      <c r="CD41" s="463"/>
      <c r="CE41" s="463"/>
      <c r="CF41" s="463"/>
      <c r="CG41" s="463"/>
      <c r="CH41" s="463"/>
      <c r="CI41" s="464"/>
      <c r="CJ41" s="462"/>
      <c r="CK41" s="463"/>
      <c r="CL41" s="463"/>
      <c r="CM41" s="463"/>
      <c r="CN41" s="463"/>
      <c r="CO41" s="463"/>
      <c r="CP41" s="464"/>
      <c r="CQ41" s="462"/>
      <c r="CR41" s="463"/>
      <c r="CS41" s="463"/>
      <c r="CT41" s="463"/>
      <c r="CU41" s="463"/>
      <c r="CV41" s="463"/>
      <c r="CW41" s="464"/>
      <c r="CX41" s="462"/>
      <c r="CY41" s="463"/>
      <c r="CZ41" s="463"/>
      <c r="DA41" s="463"/>
      <c r="DB41" s="463"/>
      <c r="DC41" s="463"/>
      <c r="DD41" s="464"/>
      <c r="DE41" s="462"/>
      <c r="DF41" s="463"/>
      <c r="DG41" s="463"/>
      <c r="DH41" s="463"/>
      <c r="DI41" s="463"/>
      <c r="DJ41" s="463"/>
      <c r="DK41" s="464"/>
      <c r="DL41" s="462"/>
      <c r="DM41" s="463"/>
      <c r="DN41" s="463"/>
      <c r="DO41" s="463"/>
      <c r="DP41" s="463"/>
      <c r="DQ41" s="463"/>
      <c r="DR41" s="464"/>
      <c r="DS41" s="462"/>
      <c r="DT41" s="463"/>
      <c r="DU41" s="463"/>
      <c r="DV41" s="463"/>
      <c r="DW41" s="463"/>
      <c r="DX41" s="463"/>
      <c r="DY41" s="464"/>
      <c r="DZ41" s="462"/>
      <c r="EA41" s="463"/>
      <c r="EB41" s="463"/>
      <c r="EC41" s="463"/>
      <c r="ED41" s="463"/>
      <c r="EE41" s="463"/>
      <c r="EF41" s="464"/>
      <c r="EG41" s="462"/>
      <c r="EH41" s="463"/>
      <c r="EI41" s="463"/>
      <c r="EJ41" s="463"/>
      <c r="EK41" s="463"/>
      <c r="EL41" s="463"/>
      <c r="EM41" s="464"/>
      <c r="EN41" s="462"/>
      <c r="EO41" s="463"/>
      <c r="EP41" s="463"/>
      <c r="EQ41" s="463"/>
      <c r="ER41" s="463"/>
      <c r="ES41" s="463"/>
      <c r="ET41" s="464"/>
      <c r="EU41" s="462"/>
      <c r="EV41" s="463"/>
      <c r="EW41" s="463"/>
      <c r="EX41" s="463"/>
      <c r="EY41" s="463"/>
      <c r="EZ41" s="463"/>
      <c r="FA41" s="464"/>
      <c r="FB41" s="462"/>
      <c r="FC41" s="463"/>
      <c r="FD41" s="463"/>
      <c r="FE41" s="463"/>
      <c r="FF41" s="463"/>
      <c r="FG41" s="463"/>
      <c r="FH41" s="464"/>
      <c r="FI41" s="462"/>
      <c r="FJ41" s="463"/>
      <c r="FK41" s="463"/>
      <c r="FL41" s="463"/>
      <c r="FM41" s="463"/>
      <c r="FN41" s="463"/>
      <c r="FO41" s="464"/>
      <c r="FP41" s="462"/>
      <c r="FQ41" s="463"/>
      <c r="FR41" s="463"/>
      <c r="FS41" s="463"/>
      <c r="FT41" s="463"/>
      <c r="FU41" s="463"/>
      <c r="FV41" s="464"/>
      <c r="FW41" s="462"/>
      <c r="FX41" s="463"/>
      <c r="FY41" s="463"/>
      <c r="FZ41" s="463"/>
      <c r="GA41" s="463"/>
      <c r="GB41" s="463"/>
      <c r="GC41" s="464"/>
      <c r="GD41" s="466"/>
      <c r="GE41" s="463"/>
      <c r="GF41" s="463"/>
      <c r="GG41" s="463"/>
      <c r="GH41" s="463"/>
      <c r="GI41" s="463"/>
      <c r="GJ41" s="467"/>
      <c r="GK41" s="462"/>
      <c r="GL41" s="463"/>
      <c r="GM41" s="463"/>
      <c r="GN41" s="463"/>
      <c r="GO41" s="463"/>
      <c r="GP41" s="463"/>
      <c r="GQ41" s="464"/>
      <c r="GR41" s="466"/>
      <c r="GS41" s="463"/>
      <c r="GT41" s="463"/>
      <c r="GU41" s="463"/>
      <c r="GV41" s="463"/>
      <c r="GW41" s="463"/>
      <c r="GX41" s="464"/>
      <c r="GY41" s="456">
        <v>150.99297899999999</v>
      </c>
      <c r="GZ41" s="457">
        <v>1.6432</v>
      </c>
      <c r="HA41" s="457">
        <v>634.89345750355938</v>
      </c>
      <c r="HB41" s="457">
        <v>0</v>
      </c>
      <c r="HC41" s="457">
        <v>0</v>
      </c>
      <c r="HD41" s="457">
        <v>0</v>
      </c>
      <c r="HE41" s="458">
        <v>193.73489871000001</v>
      </c>
      <c r="HF41" s="456">
        <v>582.35400000000004</v>
      </c>
      <c r="HG41" s="457">
        <v>54.323999999999998</v>
      </c>
      <c r="HH41" s="457">
        <v>595.41300000000001</v>
      </c>
      <c r="HI41" s="457">
        <v>0</v>
      </c>
      <c r="HJ41" s="457">
        <v>0</v>
      </c>
      <c r="HK41" s="457">
        <v>0</v>
      </c>
      <c r="HL41" s="458">
        <v>1603.3109999999999</v>
      </c>
      <c r="HM41" s="462"/>
      <c r="HN41" s="463"/>
      <c r="HO41" s="463"/>
      <c r="HP41" s="463"/>
      <c r="HQ41" s="463"/>
      <c r="HR41" s="463"/>
      <c r="HS41" s="464"/>
      <c r="HT41" s="462"/>
      <c r="HU41" s="463"/>
      <c r="HV41" s="463"/>
      <c r="HW41" s="463"/>
      <c r="HX41" s="463"/>
      <c r="HY41" s="463"/>
      <c r="HZ41" s="464"/>
      <c r="IA41" s="462"/>
      <c r="IB41" s="463"/>
      <c r="IC41" s="463"/>
      <c r="ID41" s="463"/>
      <c r="IE41" s="463"/>
      <c r="IF41" s="463"/>
      <c r="IG41" s="464"/>
      <c r="IH41" s="354"/>
      <c r="II41" s="355"/>
      <c r="IJ41" s="355"/>
      <c r="IK41" s="355"/>
      <c r="IL41" s="355"/>
      <c r="IM41" s="355"/>
      <c r="IN41" s="356"/>
      <c r="IO41" s="462"/>
      <c r="IP41" s="463"/>
      <c r="IQ41" s="463"/>
      <c r="IR41" s="463"/>
      <c r="IS41" s="463"/>
      <c r="IT41" s="463"/>
      <c r="IU41" s="467"/>
      <c r="IV41" s="462"/>
      <c r="IW41" s="463"/>
      <c r="IX41" s="463"/>
      <c r="IY41" s="463"/>
      <c r="IZ41" s="463"/>
      <c r="JA41" s="463"/>
      <c r="JB41" s="464"/>
    </row>
    <row r="42" spans="2:262" s="18" customFormat="1" ht="25" customHeight="1" thickTop="1" x14ac:dyDescent="0.35">
      <c r="B42" s="468">
        <v>2014</v>
      </c>
      <c r="C42" s="469" t="s">
        <v>49</v>
      </c>
      <c r="D42" s="470">
        <v>2696.2731720500005</v>
      </c>
      <c r="E42" s="471">
        <v>80.873988860000011</v>
      </c>
      <c r="F42" s="471">
        <v>330.45830285</v>
      </c>
      <c r="G42" s="471">
        <v>331.40625</v>
      </c>
      <c r="H42" s="471">
        <v>0</v>
      </c>
      <c r="I42" s="471">
        <v>0</v>
      </c>
      <c r="J42" s="472">
        <v>1499.2993500600003</v>
      </c>
      <c r="K42" s="473">
        <v>296.24</v>
      </c>
      <c r="L42" s="474">
        <v>430</v>
      </c>
      <c r="M42" s="474">
        <v>148.38229999999999</v>
      </c>
      <c r="N42" s="474">
        <v>303.73127417180007</v>
      </c>
      <c r="O42" s="474">
        <v>27.565451399999997</v>
      </c>
      <c r="P42" s="474">
        <v>0</v>
      </c>
      <c r="Q42" s="475">
        <v>4676.6059146932985</v>
      </c>
      <c r="R42" s="476"/>
      <c r="S42" s="477"/>
      <c r="T42" s="477"/>
      <c r="U42" s="477"/>
      <c r="V42" s="477"/>
      <c r="W42" s="477"/>
      <c r="X42" s="478"/>
      <c r="Y42" s="476"/>
      <c r="Z42" s="477"/>
      <c r="AA42" s="477"/>
      <c r="AB42" s="477"/>
      <c r="AC42" s="477"/>
      <c r="AD42" s="477"/>
      <c r="AE42" s="478"/>
      <c r="AF42" s="470">
        <v>356.68520339999998</v>
      </c>
      <c r="AG42" s="471">
        <v>79.985131399999986</v>
      </c>
      <c r="AH42" s="471">
        <v>242.00467119999999</v>
      </c>
      <c r="AI42" s="471">
        <v>10.425000000000001</v>
      </c>
      <c r="AJ42" s="471">
        <v>27.565451399999997</v>
      </c>
      <c r="AK42" s="471">
        <v>0</v>
      </c>
      <c r="AL42" s="479">
        <v>47.26</v>
      </c>
      <c r="AM42" s="470">
        <v>619.47700000000009</v>
      </c>
      <c r="AN42" s="471">
        <v>314.09800000000001</v>
      </c>
      <c r="AO42" s="471">
        <v>24.323999999999998</v>
      </c>
      <c r="AP42" s="471">
        <v>10.5</v>
      </c>
      <c r="AQ42" s="471">
        <v>38.649000000000001</v>
      </c>
      <c r="AR42" s="471">
        <v>0</v>
      </c>
      <c r="AS42" s="472">
        <v>60.44</v>
      </c>
      <c r="AT42" s="470">
        <v>460.43443860999997</v>
      </c>
      <c r="AU42" s="471">
        <v>132.04930621060001</v>
      </c>
      <c r="AV42" s="471">
        <v>142.10707794730001</v>
      </c>
      <c r="AW42" s="471">
        <v>13.984814719699999</v>
      </c>
      <c r="AX42" s="471">
        <v>91.290436358299985</v>
      </c>
      <c r="AY42" s="471">
        <v>10.14154735</v>
      </c>
      <c r="AZ42" s="472">
        <v>294.73063786770001</v>
      </c>
      <c r="BA42" s="470">
        <v>229.71539999999999</v>
      </c>
      <c r="BB42" s="471">
        <v>70.725295000000003</v>
      </c>
      <c r="BC42" s="471">
        <v>169.96462600000001</v>
      </c>
      <c r="BD42" s="471">
        <v>39.293999999999997</v>
      </c>
      <c r="BE42" s="471">
        <v>26.65</v>
      </c>
      <c r="BF42" s="471"/>
      <c r="BG42" s="472">
        <v>14.116042</v>
      </c>
      <c r="BH42" s="470">
        <v>404.54020655430003</v>
      </c>
      <c r="BI42" s="471">
        <v>140.99131018839998</v>
      </c>
      <c r="BJ42" s="471">
        <v>236.07384289430001</v>
      </c>
      <c r="BK42" s="471">
        <v>12.053145000000001</v>
      </c>
      <c r="BL42" s="471">
        <v>51.558846018400011</v>
      </c>
      <c r="BM42" s="471">
        <v>0</v>
      </c>
      <c r="BN42" s="472">
        <v>137.82008868000003</v>
      </c>
      <c r="BO42" s="470">
        <v>10.714409</v>
      </c>
      <c r="BP42" s="471">
        <v>2.444</v>
      </c>
      <c r="BQ42" s="471">
        <v>7.9853430000000003</v>
      </c>
      <c r="BR42" s="471">
        <v>0</v>
      </c>
      <c r="BS42" s="471">
        <v>11.327346</v>
      </c>
      <c r="BT42" s="471">
        <v>0</v>
      </c>
      <c r="BU42" s="472">
        <v>526.32175099999995</v>
      </c>
      <c r="BV42" s="476"/>
      <c r="BW42" s="477"/>
      <c r="BX42" s="477"/>
      <c r="BY42" s="477"/>
      <c r="BZ42" s="477"/>
      <c r="CA42" s="477"/>
      <c r="CB42" s="478"/>
      <c r="CC42" s="476"/>
      <c r="CD42" s="477"/>
      <c r="CE42" s="477"/>
      <c r="CF42" s="477"/>
      <c r="CG42" s="477"/>
      <c r="CH42" s="477"/>
      <c r="CI42" s="478"/>
      <c r="CJ42" s="476"/>
      <c r="CK42" s="477"/>
      <c r="CL42" s="477"/>
      <c r="CM42" s="477"/>
      <c r="CN42" s="477"/>
      <c r="CO42" s="477"/>
      <c r="CP42" s="478"/>
      <c r="CQ42" s="476"/>
      <c r="CR42" s="477"/>
      <c r="CS42" s="477"/>
      <c r="CT42" s="477"/>
      <c r="CU42" s="477"/>
      <c r="CV42" s="477"/>
      <c r="CW42" s="478"/>
      <c r="CX42" s="476"/>
      <c r="CY42" s="477"/>
      <c r="CZ42" s="477"/>
      <c r="DA42" s="477"/>
      <c r="DB42" s="477"/>
      <c r="DC42" s="477"/>
      <c r="DD42" s="478"/>
      <c r="DE42" s="476"/>
      <c r="DF42" s="477"/>
      <c r="DG42" s="477"/>
      <c r="DH42" s="477"/>
      <c r="DI42" s="477"/>
      <c r="DJ42" s="477"/>
      <c r="DK42" s="478"/>
      <c r="DL42" s="476"/>
      <c r="DM42" s="477"/>
      <c r="DN42" s="477"/>
      <c r="DO42" s="477"/>
      <c r="DP42" s="477"/>
      <c r="DQ42" s="477"/>
      <c r="DR42" s="478"/>
      <c r="DS42" s="476"/>
      <c r="DT42" s="477"/>
      <c r="DU42" s="477"/>
      <c r="DV42" s="477"/>
      <c r="DW42" s="477"/>
      <c r="DX42" s="477"/>
      <c r="DY42" s="478"/>
      <c r="DZ42" s="476"/>
      <c r="EA42" s="477"/>
      <c r="EB42" s="477"/>
      <c r="EC42" s="477"/>
      <c r="ED42" s="477"/>
      <c r="EE42" s="477"/>
      <c r="EF42" s="478"/>
      <c r="EG42" s="476"/>
      <c r="EH42" s="477"/>
      <c r="EI42" s="477"/>
      <c r="EJ42" s="477"/>
      <c r="EK42" s="477"/>
      <c r="EL42" s="477"/>
      <c r="EM42" s="478"/>
      <c r="EN42" s="476"/>
      <c r="EO42" s="477"/>
      <c r="EP42" s="477"/>
      <c r="EQ42" s="477"/>
      <c r="ER42" s="477"/>
      <c r="ES42" s="477"/>
      <c r="ET42" s="478"/>
      <c r="EU42" s="476"/>
      <c r="EV42" s="477"/>
      <c r="EW42" s="477"/>
      <c r="EX42" s="477"/>
      <c r="EY42" s="477"/>
      <c r="EZ42" s="477"/>
      <c r="FA42" s="478"/>
      <c r="FB42" s="476"/>
      <c r="FC42" s="477"/>
      <c r="FD42" s="477"/>
      <c r="FE42" s="477"/>
      <c r="FF42" s="477"/>
      <c r="FG42" s="477"/>
      <c r="FH42" s="478"/>
      <c r="FI42" s="476"/>
      <c r="FJ42" s="477"/>
      <c r="FK42" s="477"/>
      <c r="FL42" s="477"/>
      <c r="FM42" s="477"/>
      <c r="FN42" s="477"/>
      <c r="FO42" s="478"/>
      <c r="FP42" s="476"/>
      <c r="FQ42" s="477"/>
      <c r="FR42" s="477"/>
      <c r="FS42" s="477"/>
      <c r="FT42" s="477"/>
      <c r="FU42" s="477"/>
      <c r="FV42" s="478"/>
      <c r="FW42" s="476"/>
      <c r="FX42" s="477"/>
      <c r="FY42" s="477"/>
      <c r="FZ42" s="477"/>
      <c r="GA42" s="477"/>
      <c r="GB42" s="477"/>
      <c r="GC42" s="478"/>
      <c r="GD42" s="480"/>
      <c r="GE42" s="477"/>
      <c r="GF42" s="477"/>
      <c r="GG42" s="477"/>
      <c r="GH42" s="477"/>
      <c r="GI42" s="477"/>
      <c r="GJ42" s="481"/>
      <c r="GK42" s="476"/>
      <c r="GL42" s="477"/>
      <c r="GM42" s="477"/>
      <c r="GN42" s="477"/>
      <c r="GO42" s="477"/>
      <c r="GP42" s="477"/>
      <c r="GQ42" s="478"/>
      <c r="GR42" s="480"/>
      <c r="GS42" s="477"/>
      <c r="GT42" s="477"/>
      <c r="GU42" s="477"/>
      <c r="GV42" s="477"/>
      <c r="GW42" s="477"/>
      <c r="GX42" s="478"/>
      <c r="GY42" s="470">
        <v>152.37616930999999</v>
      </c>
      <c r="GZ42" s="471">
        <v>13.29990613</v>
      </c>
      <c r="HA42" s="471">
        <v>525.2004353005085</v>
      </c>
      <c r="HB42" s="471">
        <v>0</v>
      </c>
      <c r="HC42" s="471">
        <v>0</v>
      </c>
      <c r="HD42" s="471">
        <v>0</v>
      </c>
      <c r="HE42" s="472">
        <v>521.80873694547449</v>
      </c>
      <c r="HF42" s="470">
        <v>141.61799999999999</v>
      </c>
      <c r="HG42" s="471">
        <v>468.95240000000001</v>
      </c>
      <c r="HH42" s="471">
        <v>1106.7307999999998</v>
      </c>
      <c r="HI42" s="471">
        <v>0</v>
      </c>
      <c r="HJ42" s="471">
        <v>0</v>
      </c>
      <c r="HK42" s="471">
        <v>0</v>
      </c>
      <c r="HL42" s="472">
        <v>1445.1164000000001</v>
      </c>
      <c r="HM42" s="476"/>
      <c r="HN42" s="477"/>
      <c r="HO42" s="477"/>
      <c r="HP42" s="477"/>
      <c r="HQ42" s="477"/>
      <c r="HR42" s="477"/>
      <c r="HS42" s="478"/>
      <c r="HT42" s="476"/>
      <c r="HU42" s="477"/>
      <c r="HV42" s="477"/>
      <c r="HW42" s="477"/>
      <c r="HX42" s="477"/>
      <c r="HY42" s="477"/>
      <c r="HZ42" s="478"/>
      <c r="IA42" s="476"/>
      <c r="IB42" s="477"/>
      <c r="IC42" s="477"/>
      <c r="ID42" s="477"/>
      <c r="IE42" s="477"/>
      <c r="IF42" s="477"/>
      <c r="IG42" s="478"/>
      <c r="IH42" s="367"/>
      <c r="II42" s="368"/>
      <c r="IJ42" s="368"/>
      <c r="IK42" s="368"/>
      <c r="IL42" s="368"/>
      <c r="IM42" s="368"/>
      <c r="IN42" s="369"/>
      <c r="IO42" s="476"/>
      <c r="IP42" s="477"/>
      <c r="IQ42" s="477"/>
      <c r="IR42" s="477"/>
      <c r="IS42" s="477"/>
      <c r="IT42" s="477"/>
      <c r="IU42" s="481"/>
      <c r="IV42" s="476"/>
      <c r="IW42" s="477"/>
      <c r="IX42" s="477"/>
      <c r="IY42" s="477"/>
      <c r="IZ42" s="477"/>
      <c r="JA42" s="477"/>
      <c r="JB42" s="478"/>
    </row>
    <row r="43" spans="2:262" s="18" customFormat="1" ht="25" customHeight="1" x14ac:dyDescent="0.35">
      <c r="B43" s="198">
        <v>2014</v>
      </c>
      <c r="C43" s="199" t="s">
        <v>50</v>
      </c>
      <c r="D43" s="312">
        <v>2495.1554061900001</v>
      </c>
      <c r="E43" s="313">
        <v>65.196834870000018</v>
      </c>
      <c r="F43" s="313">
        <v>305.86085542000001</v>
      </c>
      <c r="G43" s="313">
        <v>331</v>
      </c>
      <c r="H43" s="313">
        <v>0</v>
      </c>
      <c r="I43" s="313">
        <v>0</v>
      </c>
      <c r="J43" s="314">
        <v>1419.4366461</v>
      </c>
      <c r="K43" s="315">
        <v>532.72454300799996</v>
      </c>
      <c r="L43" s="316">
        <v>2</v>
      </c>
      <c r="M43" s="316">
        <v>843.15969429999996</v>
      </c>
      <c r="N43" s="316">
        <v>252.75767790399999</v>
      </c>
      <c r="O43" s="316">
        <v>9.7798119999999997</v>
      </c>
      <c r="P43" s="316">
        <v>0</v>
      </c>
      <c r="Q43" s="317">
        <v>5177.7668804520017</v>
      </c>
      <c r="R43" s="372"/>
      <c r="S43" s="373"/>
      <c r="T43" s="373"/>
      <c r="U43" s="373"/>
      <c r="V43" s="373"/>
      <c r="W43" s="373"/>
      <c r="X43" s="374"/>
      <c r="Y43" s="372"/>
      <c r="Z43" s="373"/>
      <c r="AA43" s="373"/>
      <c r="AB43" s="373"/>
      <c r="AC43" s="373"/>
      <c r="AD43" s="373"/>
      <c r="AE43" s="374"/>
      <c r="AF43" s="312">
        <v>291.28456299999999</v>
      </c>
      <c r="AG43" s="313">
        <v>149.76795200000001</v>
      </c>
      <c r="AH43" s="313">
        <v>242.95426</v>
      </c>
      <c r="AI43" s="313">
        <v>11.475</v>
      </c>
      <c r="AJ43" s="313">
        <v>9.7798119999999997</v>
      </c>
      <c r="AK43" s="313">
        <f>-AK118</f>
        <v>0</v>
      </c>
      <c r="AL43" s="321">
        <v>0</v>
      </c>
      <c r="AM43" s="312">
        <v>607.26199999999994</v>
      </c>
      <c r="AN43" s="313">
        <v>306.57000000000005</v>
      </c>
      <c r="AO43" s="313">
        <v>24.323999999999998</v>
      </c>
      <c r="AP43" s="313">
        <v>10.5</v>
      </c>
      <c r="AQ43" s="313">
        <v>141.11799999999999</v>
      </c>
      <c r="AR43" s="313">
        <v>0</v>
      </c>
      <c r="AS43" s="314">
        <v>39.58</v>
      </c>
      <c r="AT43" s="312">
        <v>320.41598760500005</v>
      </c>
      <c r="AU43" s="313">
        <v>90.5445759853</v>
      </c>
      <c r="AV43" s="313">
        <v>117.91363714580001</v>
      </c>
      <c r="AW43" s="313">
        <v>31.159068524899997</v>
      </c>
      <c r="AX43" s="313">
        <v>97.560567138799996</v>
      </c>
      <c r="AY43" s="313">
        <v>12.3654610919</v>
      </c>
      <c r="AZ43" s="314">
        <v>295.4600394679</v>
      </c>
      <c r="BA43" s="312">
        <v>228.80539999999999</v>
      </c>
      <c r="BB43" s="313">
        <v>75.828010000000006</v>
      </c>
      <c r="BC43" s="313">
        <v>14.506579</v>
      </c>
      <c r="BD43" s="313" t="s">
        <v>105</v>
      </c>
      <c r="BE43" s="313">
        <v>26.15</v>
      </c>
      <c r="BF43" s="313"/>
      <c r="BG43" s="314" t="s">
        <v>105</v>
      </c>
      <c r="BH43" s="312">
        <v>269.80259956560002</v>
      </c>
      <c r="BI43" s="313">
        <v>114.61705254079999</v>
      </c>
      <c r="BJ43" s="313">
        <v>284.946232194</v>
      </c>
      <c r="BK43" s="313">
        <v>11.869499999999999</v>
      </c>
      <c r="BL43" s="313">
        <v>50.271970446399997</v>
      </c>
      <c r="BM43" s="313">
        <v>0</v>
      </c>
      <c r="BN43" s="314">
        <v>136.70498799999999</v>
      </c>
      <c r="BO43" s="312">
        <v>84.090783999999999</v>
      </c>
      <c r="BP43" s="313">
        <v>70.345961000000003</v>
      </c>
      <c r="BQ43" s="313">
        <v>19.343715</v>
      </c>
      <c r="BR43" s="313">
        <v>0</v>
      </c>
      <c r="BS43" s="313">
        <v>53.724280999999998</v>
      </c>
      <c r="BT43" s="313">
        <v>0</v>
      </c>
      <c r="BU43" s="314">
        <v>9.7750000000000004</v>
      </c>
      <c r="BV43" s="372"/>
      <c r="BW43" s="373"/>
      <c r="BX43" s="373"/>
      <c r="BY43" s="373"/>
      <c r="BZ43" s="373"/>
      <c r="CA43" s="373"/>
      <c r="CB43" s="374"/>
      <c r="CC43" s="372"/>
      <c r="CD43" s="373"/>
      <c r="CE43" s="373"/>
      <c r="CF43" s="373"/>
      <c r="CG43" s="373"/>
      <c r="CH43" s="373"/>
      <c r="CI43" s="374"/>
      <c r="CJ43" s="372"/>
      <c r="CK43" s="373"/>
      <c r="CL43" s="373"/>
      <c r="CM43" s="373"/>
      <c r="CN43" s="373"/>
      <c r="CO43" s="373"/>
      <c r="CP43" s="374"/>
      <c r="CQ43" s="372"/>
      <c r="CR43" s="373"/>
      <c r="CS43" s="373"/>
      <c r="CT43" s="373"/>
      <c r="CU43" s="373"/>
      <c r="CV43" s="373"/>
      <c r="CW43" s="374"/>
      <c r="CX43" s="372"/>
      <c r="CY43" s="373"/>
      <c r="CZ43" s="373"/>
      <c r="DA43" s="373"/>
      <c r="DB43" s="373"/>
      <c r="DC43" s="373"/>
      <c r="DD43" s="374"/>
      <c r="DE43" s="372"/>
      <c r="DF43" s="373"/>
      <c r="DG43" s="373"/>
      <c r="DH43" s="373"/>
      <c r="DI43" s="373"/>
      <c r="DJ43" s="373"/>
      <c r="DK43" s="374"/>
      <c r="DL43" s="372"/>
      <c r="DM43" s="373"/>
      <c r="DN43" s="373"/>
      <c r="DO43" s="373"/>
      <c r="DP43" s="373"/>
      <c r="DQ43" s="373"/>
      <c r="DR43" s="374"/>
      <c r="DS43" s="372"/>
      <c r="DT43" s="373"/>
      <c r="DU43" s="373"/>
      <c r="DV43" s="373"/>
      <c r="DW43" s="373"/>
      <c r="DX43" s="373"/>
      <c r="DY43" s="374"/>
      <c r="DZ43" s="372"/>
      <c r="EA43" s="373"/>
      <c r="EB43" s="373"/>
      <c r="EC43" s="373"/>
      <c r="ED43" s="373"/>
      <c r="EE43" s="373"/>
      <c r="EF43" s="374"/>
      <c r="EG43" s="372"/>
      <c r="EH43" s="373"/>
      <c r="EI43" s="373"/>
      <c r="EJ43" s="373"/>
      <c r="EK43" s="373"/>
      <c r="EL43" s="373"/>
      <c r="EM43" s="374"/>
      <c r="EN43" s="372"/>
      <c r="EO43" s="373"/>
      <c r="EP43" s="373"/>
      <c r="EQ43" s="373"/>
      <c r="ER43" s="373"/>
      <c r="ES43" s="373"/>
      <c r="ET43" s="374"/>
      <c r="EU43" s="372"/>
      <c r="EV43" s="373"/>
      <c r="EW43" s="373"/>
      <c r="EX43" s="373"/>
      <c r="EY43" s="373"/>
      <c r="EZ43" s="373"/>
      <c r="FA43" s="374"/>
      <c r="FB43" s="372"/>
      <c r="FC43" s="373"/>
      <c r="FD43" s="373"/>
      <c r="FE43" s="373"/>
      <c r="FF43" s="373"/>
      <c r="FG43" s="373"/>
      <c r="FH43" s="374"/>
      <c r="FI43" s="372"/>
      <c r="FJ43" s="373"/>
      <c r="FK43" s="373"/>
      <c r="FL43" s="373"/>
      <c r="FM43" s="373"/>
      <c r="FN43" s="373"/>
      <c r="FO43" s="374"/>
      <c r="FP43" s="372"/>
      <c r="FQ43" s="373"/>
      <c r="FR43" s="373"/>
      <c r="FS43" s="373"/>
      <c r="FT43" s="373"/>
      <c r="FU43" s="373"/>
      <c r="FV43" s="374"/>
      <c r="FW43" s="372"/>
      <c r="FX43" s="373"/>
      <c r="FY43" s="373"/>
      <c r="FZ43" s="373"/>
      <c r="GA43" s="373"/>
      <c r="GB43" s="373"/>
      <c r="GC43" s="374"/>
      <c r="GD43" s="424"/>
      <c r="GE43" s="373"/>
      <c r="GF43" s="373"/>
      <c r="GG43" s="373"/>
      <c r="GH43" s="373"/>
      <c r="GI43" s="373"/>
      <c r="GJ43" s="452"/>
      <c r="GK43" s="372"/>
      <c r="GL43" s="373"/>
      <c r="GM43" s="373"/>
      <c r="GN43" s="373"/>
      <c r="GO43" s="373"/>
      <c r="GP43" s="373"/>
      <c r="GQ43" s="374"/>
      <c r="GR43" s="424"/>
      <c r="GS43" s="373"/>
      <c r="GT43" s="373"/>
      <c r="GU43" s="373"/>
      <c r="GV43" s="373"/>
      <c r="GW43" s="373"/>
      <c r="GX43" s="374"/>
      <c r="GY43" s="312">
        <v>197.704397</v>
      </c>
      <c r="GZ43" s="313">
        <v>0.26529999999999998</v>
      </c>
      <c r="HA43" s="313">
        <v>648.63778401694913</v>
      </c>
      <c r="HB43" s="313">
        <v>0</v>
      </c>
      <c r="HC43" s="313">
        <v>0</v>
      </c>
      <c r="HD43" s="313">
        <v>0</v>
      </c>
      <c r="HE43" s="314">
        <v>213.09235677000001</v>
      </c>
      <c r="HF43" s="312">
        <v>364.33800000000002</v>
      </c>
      <c r="HG43" s="313">
        <v>416.13209999999998</v>
      </c>
      <c r="HH43" s="313">
        <v>1001.329398</v>
      </c>
      <c r="HI43" s="313">
        <v>0</v>
      </c>
      <c r="HJ43" s="313">
        <v>0</v>
      </c>
      <c r="HK43" s="313">
        <v>0</v>
      </c>
      <c r="HL43" s="314">
        <v>1647.6237000000001</v>
      </c>
      <c r="HM43" s="372"/>
      <c r="HN43" s="373"/>
      <c r="HO43" s="373"/>
      <c r="HP43" s="373"/>
      <c r="HQ43" s="373"/>
      <c r="HR43" s="373"/>
      <c r="HS43" s="374"/>
      <c r="HT43" s="372"/>
      <c r="HU43" s="373"/>
      <c r="HV43" s="373"/>
      <c r="HW43" s="373"/>
      <c r="HX43" s="373"/>
      <c r="HY43" s="373"/>
      <c r="HZ43" s="374"/>
      <c r="IA43" s="372"/>
      <c r="IB43" s="373"/>
      <c r="IC43" s="373"/>
      <c r="ID43" s="373"/>
      <c r="IE43" s="373"/>
      <c r="IF43" s="373"/>
      <c r="IG43" s="374"/>
      <c r="IH43" s="372"/>
      <c r="II43" s="373"/>
      <c r="IJ43" s="373"/>
      <c r="IK43" s="373"/>
      <c r="IL43" s="373"/>
      <c r="IM43" s="373"/>
      <c r="IN43" s="374"/>
      <c r="IO43" s="372"/>
      <c r="IP43" s="373"/>
      <c r="IQ43" s="373"/>
      <c r="IR43" s="373"/>
      <c r="IS43" s="373"/>
      <c r="IT43" s="373"/>
      <c r="IU43" s="452"/>
      <c r="IV43" s="372"/>
      <c r="IW43" s="373"/>
      <c r="IX43" s="373"/>
      <c r="IY43" s="373"/>
      <c r="IZ43" s="373"/>
      <c r="JA43" s="373"/>
      <c r="JB43" s="374"/>
    </row>
    <row r="44" spans="2:262" s="18" customFormat="1" ht="25" customHeight="1" x14ac:dyDescent="0.35">
      <c r="B44" s="198">
        <v>2014</v>
      </c>
      <c r="C44" s="199" t="s">
        <v>47</v>
      </c>
      <c r="D44" s="312">
        <v>2478.2531451499999</v>
      </c>
      <c r="E44" s="313">
        <v>63.101170969999998</v>
      </c>
      <c r="F44" s="313">
        <v>306.45812869999997</v>
      </c>
      <c r="G44" s="313">
        <v>331</v>
      </c>
      <c r="H44" s="313">
        <v>0</v>
      </c>
      <c r="I44" s="313">
        <v>0</v>
      </c>
      <c r="J44" s="314">
        <v>1144.0169790899999</v>
      </c>
      <c r="K44" s="315">
        <v>595.90058707200001</v>
      </c>
      <c r="L44" s="316">
        <v>2</v>
      </c>
      <c r="M44" s="316">
        <v>759.58278765600005</v>
      </c>
      <c r="N44" s="316">
        <v>321.15999753599999</v>
      </c>
      <c r="O44" s="316">
        <v>6.8561595000000004</v>
      </c>
      <c r="P44" s="316">
        <v>0</v>
      </c>
      <c r="Q44" s="317">
        <v>3966.7396815479992</v>
      </c>
      <c r="R44" s="372"/>
      <c r="S44" s="373"/>
      <c r="T44" s="373"/>
      <c r="U44" s="373"/>
      <c r="V44" s="373"/>
      <c r="W44" s="373"/>
      <c r="X44" s="374"/>
      <c r="Y44" s="372"/>
      <c r="Z44" s="373"/>
      <c r="AA44" s="373"/>
      <c r="AB44" s="373"/>
      <c r="AC44" s="373"/>
      <c r="AD44" s="373"/>
      <c r="AE44" s="374"/>
      <c r="AF44" s="312">
        <v>291.31054649999999</v>
      </c>
      <c r="AG44" s="313">
        <v>101.96934899999999</v>
      </c>
      <c r="AH44" s="313">
        <v>309.71277450000002</v>
      </c>
      <c r="AI44" s="313">
        <v>0</v>
      </c>
      <c r="AJ44" s="313">
        <v>6.8561595000000004</v>
      </c>
      <c r="AK44" s="313">
        <v>0</v>
      </c>
      <c r="AL44" s="321">
        <v>0</v>
      </c>
      <c r="AM44" s="312">
        <v>398.52100000000002</v>
      </c>
      <c r="AN44" s="313">
        <v>204.49399999999997</v>
      </c>
      <c r="AO44" s="313">
        <v>15.871</v>
      </c>
      <c r="AP44" s="313">
        <v>10.5</v>
      </c>
      <c r="AQ44" s="313">
        <v>22.821999999999999</v>
      </c>
      <c r="AR44" s="313">
        <v>0</v>
      </c>
      <c r="AS44" s="314">
        <v>37.630000000000003</v>
      </c>
      <c r="AT44" s="312">
        <v>293.43748148680004</v>
      </c>
      <c r="AU44" s="313">
        <v>62.268212788400007</v>
      </c>
      <c r="AV44" s="313">
        <v>124.9731340578</v>
      </c>
      <c r="AW44" s="313">
        <v>13.295150940799999</v>
      </c>
      <c r="AX44" s="313">
        <v>52.1075668788</v>
      </c>
      <c r="AY44" s="313">
        <v>20.413060269999999</v>
      </c>
      <c r="AZ44" s="314">
        <v>595.59915091459993</v>
      </c>
      <c r="BA44" s="312">
        <v>230.83539999999999</v>
      </c>
      <c r="BB44" s="313">
        <v>55.650198000000003</v>
      </c>
      <c r="BC44" s="313">
        <v>24.700894999999999</v>
      </c>
      <c r="BD44" s="313" t="s">
        <v>105</v>
      </c>
      <c r="BE44" s="313">
        <v>24.75</v>
      </c>
      <c r="BF44" s="313"/>
      <c r="BG44" s="314" t="s">
        <v>105</v>
      </c>
      <c r="BH44" s="312">
        <v>187.87305617219999</v>
      </c>
      <c r="BI44" s="313">
        <v>151.01447754420002</v>
      </c>
      <c r="BJ44" s="313">
        <v>205.58068434460068</v>
      </c>
      <c r="BK44" s="313">
        <v>11.437334999999999</v>
      </c>
      <c r="BL44" s="313">
        <v>54.420150841800009</v>
      </c>
      <c r="BM44" s="313">
        <v>0</v>
      </c>
      <c r="BN44" s="314">
        <v>131.72208430289999</v>
      </c>
      <c r="BO44" s="312">
        <v>65.440098000000006</v>
      </c>
      <c r="BP44" s="313">
        <v>286.16474099999999</v>
      </c>
      <c r="BQ44" s="313">
        <v>16.50753516</v>
      </c>
      <c r="BR44" s="313">
        <v>0</v>
      </c>
      <c r="BS44" s="313">
        <v>42.755547</v>
      </c>
      <c r="BT44" s="313">
        <v>0</v>
      </c>
      <c r="BU44" s="314">
        <v>9.58</v>
      </c>
      <c r="BV44" s="372"/>
      <c r="BW44" s="373"/>
      <c r="BX44" s="373"/>
      <c r="BY44" s="373"/>
      <c r="BZ44" s="373"/>
      <c r="CA44" s="373"/>
      <c r="CB44" s="374"/>
      <c r="CC44" s="372"/>
      <c r="CD44" s="373"/>
      <c r="CE44" s="373"/>
      <c r="CF44" s="373"/>
      <c r="CG44" s="373"/>
      <c r="CH44" s="373"/>
      <c r="CI44" s="374"/>
      <c r="CJ44" s="372"/>
      <c r="CK44" s="373"/>
      <c r="CL44" s="373"/>
      <c r="CM44" s="373"/>
      <c r="CN44" s="373"/>
      <c r="CO44" s="373"/>
      <c r="CP44" s="374"/>
      <c r="CQ44" s="372"/>
      <c r="CR44" s="373"/>
      <c r="CS44" s="373"/>
      <c r="CT44" s="373"/>
      <c r="CU44" s="373"/>
      <c r="CV44" s="373"/>
      <c r="CW44" s="374"/>
      <c r="CX44" s="372"/>
      <c r="CY44" s="373"/>
      <c r="CZ44" s="373"/>
      <c r="DA44" s="373"/>
      <c r="DB44" s="373"/>
      <c r="DC44" s="373"/>
      <c r="DD44" s="374"/>
      <c r="DE44" s="372"/>
      <c r="DF44" s="373"/>
      <c r="DG44" s="373"/>
      <c r="DH44" s="373"/>
      <c r="DI44" s="373"/>
      <c r="DJ44" s="373"/>
      <c r="DK44" s="374"/>
      <c r="DL44" s="372"/>
      <c r="DM44" s="373"/>
      <c r="DN44" s="373"/>
      <c r="DO44" s="373"/>
      <c r="DP44" s="373"/>
      <c r="DQ44" s="373"/>
      <c r="DR44" s="374"/>
      <c r="DS44" s="372"/>
      <c r="DT44" s="373"/>
      <c r="DU44" s="373"/>
      <c r="DV44" s="373"/>
      <c r="DW44" s="373"/>
      <c r="DX44" s="373"/>
      <c r="DY44" s="374"/>
      <c r="DZ44" s="372"/>
      <c r="EA44" s="373"/>
      <c r="EB44" s="373"/>
      <c r="EC44" s="373"/>
      <c r="ED44" s="373"/>
      <c r="EE44" s="373"/>
      <c r="EF44" s="374"/>
      <c r="EG44" s="372"/>
      <c r="EH44" s="373"/>
      <c r="EI44" s="373"/>
      <c r="EJ44" s="373"/>
      <c r="EK44" s="373"/>
      <c r="EL44" s="373"/>
      <c r="EM44" s="374"/>
      <c r="EN44" s="372"/>
      <c r="EO44" s="373"/>
      <c r="EP44" s="373"/>
      <c r="EQ44" s="373"/>
      <c r="ER44" s="373"/>
      <c r="ES44" s="373"/>
      <c r="ET44" s="374"/>
      <c r="EU44" s="372"/>
      <c r="EV44" s="373"/>
      <c r="EW44" s="373"/>
      <c r="EX44" s="373"/>
      <c r="EY44" s="373"/>
      <c r="EZ44" s="373"/>
      <c r="FA44" s="374"/>
      <c r="FB44" s="372"/>
      <c r="FC44" s="373"/>
      <c r="FD44" s="373"/>
      <c r="FE44" s="373"/>
      <c r="FF44" s="373"/>
      <c r="FG44" s="373"/>
      <c r="FH44" s="374"/>
      <c r="FI44" s="372"/>
      <c r="FJ44" s="373"/>
      <c r="FK44" s="373"/>
      <c r="FL44" s="373"/>
      <c r="FM44" s="373"/>
      <c r="FN44" s="373"/>
      <c r="FO44" s="374"/>
      <c r="FP44" s="372"/>
      <c r="FQ44" s="373"/>
      <c r="FR44" s="373"/>
      <c r="FS44" s="373"/>
      <c r="FT44" s="373"/>
      <c r="FU44" s="373"/>
      <c r="FV44" s="374"/>
      <c r="FW44" s="372"/>
      <c r="FX44" s="373"/>
      <c r="FY44" s="373"/>
      <c r="FZ44" s="373"/>
      <c r="GA44" s="373"/>
      <c r="GB44" s="373"/>
      <c r="GC44" s="374"/>
      <c r="GD44" s="424"/>
      <c r="GE44" s="373"/>
      <c r="GF44" s="373"/>
      <c r="GG44" s="373"/>
      <c r="GH44" s="373"/>
      <c r="GI44" s="373"/>
      <c r="GJ44" s="452"/>
      <c r="GK44" s="372"/>
      <c r="GL44" s="373"/>
      <c r="GM44" s="373"/>
      <c r="GN44" s="373"/>
      <c r="GO44" s="373"/>
      <c r="GP44" s="373"/>
      <c r="GQ44" s="374"/>
      <c r="GR44" s="424"/>
      <c r="GS44" s="373"/>
      <c r="GT44" s="373"/>
      <c r="GU44" s="373"/>
      <c r="GV44" s="373"/>
      <c r="GW44" s="373"/>
      <c r="GX44" s="374"/>
      <c r="GY44" s="312">
        <v>120.64690899999999</v>
      </c>
      <c r="GZ44" s="313">
        <v>7.3101000000000003</v>
      </c>
      <c r="HA44" s="313">
        <v>644.33539165694913</v>
      </c>
      <c r="HB44" s="313">
        <v>0</v>
      </c>
      <c r="HC44" s="313">
        <v>0</v>
      </c>
      <c r="HD44" s="313">
        <v>0</v>
      </c>
      <c r="HE44" s="314">
        <v>197.91303126</v>
      </c>
      <c r="HF44" s="312">
        <v>344.37520000000001</v>
      </c>
      <c r="HG44" s="313">
        <v>71.229600000000005</v>
      </c>
      <c r="HH44" s="313">
        <v>758.28739999999993</v>
      </c>
      <c r="HI44" s="313">
        <v>0</v>
      </c>
      <c r="HJ44" s="313">
        <v>0</v>
      </c>
      <c r="HK44" s="313">
        <v>0</v>
      </c>
      <c r="HL44" s="314">
        <v>1586.5719999999999</v>
      </c>
      <c r="HM44" s="372"/>
      <c r="HN44" s="373"/>
      <c r="HO44" s="373"/>
      <c r="HP44" s="373"/>
      <c r="HQ44" s="373"/>
      <c r="HR44" s="373"/>
      <c r="HS44" s="374"/>
      <c r="HT44" s="372"/>
      <c r="HU44" s="373"/>
      <c r="HV44" s="373"/>
      <c r="HW44" s="373"/>
      <c r="HX44" s="373"/>
      <c r="HY44" s="373"/>
      <c r="HZ44" s="374"/>
      <c r="IA44" s="372"/>
      <c r="IB44" s="373"/>
      <c r="IC44" s="373"/>
      <c r="ID44" s="373"/>
      <c r="IE44" s="373"/>
      <c r="IF44" s="373"/>
      <c r="IG44" s="374"/>
      <c r="IH44" s="372"/>
      <c r="II44" s="373"/>
      <c r="IJ44" s="373"/>
      <c r="IK44" s="373"/>
      <c r="IL44" s="373"/>
      <c r="IM44" s="373"/>
      <c r="IN44" s="374"/>
      <c r="IO44" s="372"/>
      <c r="IP44" s="373"/>
      <c r="IQ44" s="373"/>
      <c r="IR44" s="373"/>
      <c r="IS44" s="373"/>
      <c r="IT44" s="373"/>
      <c r="IU44" s="452"/>
      <c r="IV44" s="372"/>
      <c r="IW44" s="373"/>
      <c r="IX44" s="373"/>
      <c r="IY44" s="373"/>
      <c r="IZ44" s="373"/>
      <c r="JA44" s="373"/>
      <c r="JB44" s="374"/>
    </row>
    <row r="45" spans="2:262" s="18" customFormat="1" ht="25" customHeight="1" thickBot="1" x14ac:dyDescent="0.4">
      <c r="B45" s="266">
        <v>2014</v>
      </c>
      <c r="C45" s="249" t="s">
        <v>48</v>
      </c>
      <c r="D45" s="390">
        <v>1079.1150624500001</v>
      </c>
      <c r="E45" s="391">
        <v>57.963078279999998</v>
      </c>
      <c r="F45" s="391">
        <v>314.87407687999996</v>
      </c>
      <c r="G45" s="391">
        <v>331.40625</v>
      </c>
      <c r="H45" s="391">
        <v>0</v>
      </c>
      <c r="I45" s="391">
        <v>0</v>
      </c>
      <c r="J45" s="392">
        <v>1052.9456135999999</v>
      </c>
      <c r="K45" s="393">
        <v>633.72817182920016</v>
      </c>
      <c r="L45" s="394">
        <v>68</v>
      </c>
      <c r="M45" s="394">
        <v>523.03148426039979</v>
      </c>
      <c r="N45" s="394">
        <v>236.93563753919994</v>
      </c>
      <c r="O45" s="394">
        <v>17.809200000000001</v>
      </c>
      <c r="P45" s="394">
        <v>0</v>
      </c>
      <c r="Q45" s="395">
        <v>4105.6224810342001</v>
      </c>
      <c r="R45" s="354"/>
      <c r="S45" s="355"/>
      <c r="T45" s="355"/>
      <c r="U45" s="355"/>
      <c r="V45" s="355"/>
      <c r="W45" s="355"/>
      <c r="X45" s="356"/>
      <c r="Y45" s="354"/>
      <c r="Z45" s="355"/>
      <c r="AA45" s="355"/>
      <c r="AB45" s="355"/>
      <c r="AC45" s="355"/>
      <c r="AD45" s="355"/>
      <c r="AE45" s="356"/>
      <c r="AF45" s="390">
        <v>310.19220000000001</v>
      </c>
      <c r="AG45" s="391">
        <v>621.89655000000005</v>
      </c>
      <c r="AH45" s="391">
        <v>217.11975000000001</v>
      </c>
      <c r="AI45" s="391">
        <v>34.616250000000001</v>
      </c>
      <c r="AJ45" s="391">
        <v>17.809200000000001</v>
      </c>
      <c r="AK45" s="391">
        <v>0</v>
      </c>
      <c r="AL45" s="399">
        <v>26.774999999999999</v>
      </c>
      <c r="AM45" s="390">
        <v>215.49</v>
      </c>
      <c r="AN45" s="391">
        <v>159.93</v>
      </c>
      <c r="AO45" s="391">
        <v>9.67</v>
      </c>
      <c r="AP45" s="391">
        <v>10.5</v>
      </c>
      <c r="AQ45" s="391">
        <v>16.11</v>
      </c>
      <c r="AR45" s="391">
        <v>0</v>
      </c>
      <c r="AS45" s="392">
        <v>49.230000000000004</v>
      </c>
      <c r="AT45" s="390">
        <v>351.38508775619999</v>
      </c>
      <c r="AU45" s="391">
        <v>157.10610180500001</v>
      </c>
      <c r="AV45" s="391">
        <v>97.8852176332</v>
      </c>
      <c r="AW45" s="391">
        <v>3.3049218420000002</v>
      </c>
      <c r="AX45" s="391">
        <v>64.297598676500002</v>
      </c>
      <c r="AY45" s="391">
        <v>7.3975248741000001</v>
      </c>
      <c r="AZ45" s="392">
        <v>204.97127134590005</v>
      </c>
      <c r="BA45" s="390">
        <v>230.50540000000001</v>
      </c>
      <c r="BB45" s="391">
        <v>79.135080000000002</v>
      </c>
      <c r="BC45" s="391">
        <v>15.539399</v>
      </c>
      <c r="BD45" s="391" t="s">
        <v>105</v>
      </c>
      <c r="BE45" s="391">
        <v>26.75</v>
      </c>
      <c r="BF45" s="391"/>
      <c r="BG45" s="392" t="s">
        <v>105</v>
      </c>
      <c r="BH45" s="390">
        <v>185.328505210022</v>
      </c>
      <c r="BI45" s="391">
        <v>122.20921533284272</v>
      </c>
      <c r="BJ45" s="391">
        <v>150.42632475095084</v>
      </c>
      <c r="BK45" s="391">
        <v>11.25927345</v>
      </c>
      <c r="BL45" s="391">
        <v>53.958637451176955</v>
      </c>
      <c r="BM45" s="391">
        <v>0</v>
      </c>
      <c r="BN45" s="392">
        <v>129.65764588447922</v>
      </c>
      <c r="BO45" s="390">
        <v>89.626935289999992</v>
      </c>
      <c r="BP45" s="391">
        <v>193.88162130000001</v>
      </c>
      <c r="BQ45" s="391">
        <v>128.044377</v>
      </c>
      <c r="BR45" s="391">
        <v>40.130056000000003</v>
      </c>
      <c r="BS45" s="391">
        <v>101.78004449000001</v>
      </c>
      <c r="BT45" s="391">
        <v>0</v>
      </c>
      <c r="BU45" s="392">
        <v>-2635.1514336300002</v>
      </c>
      <c r="BV45" s="354"/>
      <c r="BW45" s="355"/>
      <c r="BX45" s="355"/>
      <c r="BY45" s="355"/>
      <c r="BZ45" s="355"/>
      <c r="CA45" s="355"/>
      <c r="CB45" s="356"/>
      <c r="CC45" s="354"/>
      <c r="CD45" s="355"/>
      <c r="CE45" s="355"/>
      <c r="CF45" s="355"/>
      <c r="CG45" s="355"/>
      <c r="CH45" s="355"/>
      <c r="CI45" s="356"/>
      <c r="CJ45" s="354"/>
      <c r="CK45" s="355"/>
      <c r="CL45" s="355"/>
      <c r="CM45" s="355"/>
      <c r="CN45" s="355"/>
      <c r="CO45" s="355"/>
      <c r="CP45" s="356"/>
      <c r="CQ45" s="354"/>
      <c r="CR45" s="355"/>
      <c r="CS45" s="355"/>
      <c r="CT45" s="355"/>
      <c r="CU45" s="355"/>
      <c r="CV45" s="355"/>
      <c r="CW45" s="356"/>
      <c r="CX45" s="354"/>
      <c r="CY45" s="355"/>
      <c r="CZ45" s="355"/>
      <c r="DA45" s="355"/>
      <c r="DB45" s="355"/>
      <c r="DC45" s="355"/>
      <c r="DD45" s="356"/>
      <c r="DE45" s="354"/>
      <c r="DF45" s="355"/>
      <c r="DG45" s="355"/>
      <c r="DH45" s="355"/>
      <c r="DI45" s="355"/>
      <c r="DJ45" s="355"/>
      <c r="DK45" s="356"/>
      <c r="DL45" s="354"/>
      <c r="DM45" s="355"/>
      <c r="DN45" s="355"/>
      <c r="DO45" s="355"/>
      <c r="DP45" s="355"/>
      <c r="DQ45" s="355"/>
      <c r="DR45" s="356"/>
      <c r="DS45" s="354"/>
      <c r="DT45" s="355"/>
      <c r="DU45" s="355"/>
      <c r="DV45" s="355"/>
      <c r="DW45" s="355"/>
      <c r="DX45" s="355"/>
      <c r="DY45" s="356"/>
      <c r="DZ45" s="354"/>
      <c r="EA45" s="355"/>
      <c r="EB45" s="355"/>
      <c r="EC45" s="355"/>
      <c r="ED45" s="355"/>
      <c r="EE45" s="355"/>
      <c r="EF45" s="356"/>
      <c r="EG45" s="354"/>
      <c r="EH45" s="355"/>
      <c r="EI45" s="355"/>
      <c r="EJ45" s="355"/>
      <c r="EK45" s="355"/>
      <c r="EL45" s="355"/>
      <c r="EM45" s="356"/>
      <c r="EN45" s="354"/>
      <c r="EO45" s="355"/>
      <c r="EP45" s="355"/>
      <c r="EQ45" s="355"/>
      <c r="ER45" s="355"/>
      <c r="ES45" s="355"/>
      <c r="ET45" s="356"/>
      <c r="EU45" s="354"/>
      <c r="EV45" s="355"/>
      <c r="EW45" s="355"/>
      <c r="EX45" s="355"/>
      <c r="EY45" s="355"/>
      <c r="EZ45" s="355"/>
      <c r="FA45" s="356"/>
      <c r="FB45" s="354"/>
      <c r="FC45" s="355"/>
      <c r="FD45" s="355"/>
      <c r="FE45" s="355"/>
      <c r="FF45" s="355"/>
      <c r="FG45" s="355"/>
      <c r="FH45" s="356"/>
      <c r="FI45" s="354"/>
      <c r="FJ45" s="355"/>
      <c r="FK45" s="355"/>
      <c r="FL45" s="355"/>
      <c r="FM45" s="355"/>
      <c r="FN45" s="355"/>
      <c r="FO45" s="356"/>
      <c r="FP45" s="354"/>
      <c r="FQ45" s="355"/>
      <c r="FR45" s="355"/>
      <c r="FS45" s="355"/>
      <c r="FT45" s="355"/>
      <c r="FU45" s="355"/>
      <c r="FV45" s="356"/>
      <c r="FW45" s="354"/>
      <c r="FX45" s="355"/>
      <c r="FY45" s="355"/>
      <c r="FZ45" s="355"/>
      <c r="GA45" s="355"/>
      <c r="GB45" s="355"/>
      <c r="GC45" s="356"/>
      <c r="GD45" s="411"/>
      <c r="GE45" s="355"/>
      <c r="GF45" s="355"/>
      <c r="GG45" s="355"/>
      <c r="GH45" s="355"/>
      <c r="GI45" s="355"/>
      <c r="GJ45" s="453"/>
      <c r="GK45" s="408"/>
      <c r="GL45" s="409"/>
      <c r="GM45" s="409"/>
      <c r="GN45" s="409"/>
      <c r="GO45" s="409"/>
      <c r="GP45" s="409"/>
      <c r="GQ45" s="410"/>
      <c r="GR45" s="411"/>
      <c r="GS45" s="355"/>
      <c r="GT45" s="355"/>
      <c r="GU45" s="355"/>
      <c r="GV45" s="355"/>
      <c r="GW45" s="355"/>
      <c r="GX45" s="356"/>
      <c r="GY45" s="390">
        <v>126.224815745</v>
      </c>
      <c r="GZ45" s="391">
        <v>14.951674000000001</v>
      </c>
      <c r="HA45" s="391">
        <v>649.27924713559321</v>
      </c>
      <c r="HB45" s="391">
        <v>0</v>
      </c>
      <c r="HC45" s="391">
        <v>0</v>
      </c>
      <c r="HD45" s="391">
        <v>0</v>
      </c>
      <c r="HE45" s="392">
        <v>183.65925584426665</v>
      </c>
      <c r="HF45" s="390">
        <v>326.76749999999998</v>
      </c>
      <c r="HG45" s="391">
        <v>18.662500000000001</v>
      </c>
      <c r="HH45" s="391">
        <v>1192.3025</v>
      </c>
      <c r="HI45" s="391">
        <v>0</v>
      </c>
      <c r="HJ45" s="391">
        <v>0</v>
      </c>
      <c r="HK45" s="391">
        <v>0</v>
      </c>
      <c r="HL45" s="392">
        <v>1202.02</v>
      </c>
      <c r="HM45" s="354"/>
      <c r="HN45" s="355"/>
      <c r="HO45" s="355"/>
      <c r="HP45" s="355"/>
      <c r="HQ45" s="355"/>
      <c r="HR45" s="355"/>
      <c r="HS45" s="356"/>
      <c r="HT45" s="354"/>
      <c r="HU45" s="355"/>
      <c r="HV45" s="355"/>
      <c r="HW45" s="355"/>
      <c r="HX45" s="355"/>
      <c r="HY45" s="355"/>
      <c r="HZ45" s="356"/>
      <c r="IA45" s="354"/>
      <c r="IB45" s="355"/>
      <c r="IC45" s="355"/>
      <c r="ID45" s="355"/>
      <c r="IE45" s="355"/>
      <c r="IF45" s="355"/>
      <c r="IG45" s="356"/>
      <c r="IH45" s="354"/>
      <c r="II45" s="355"/>
      <c r="IJ45" s="355"/>
      <c r="IK45" s="355"/>
      <c r="IL45" s="355"/>
      <c r="IM45" s="355"/>
      <c r="IN45" s="356"/>
      <c r="IO45" s="354"/>
      <c r="IP45" s="355"/>
      <c r="IQ45" s="355"/>
      <c r="IR45" s="355"/>
      <c r="IS45" s="355"/>
      <c r="IT45" s="355"/>
      <c r="IU45" s="453"/>
      <c r="IV45" s="354"/>
      <c r="IW45" s="355"/>
      <c r="IX45" s="355"/>
      <c r="IY45" s="355"/>
      <c r="IZ45" s="355"/>
      <c r="JA45" s="355"/>
      <c r="JB45" s="356"/>
    </row>
    <row r="46" spans="2:262" s="18" customFormat="1" ht="25" customHeight="1" thickTop="1" x14ac:dyDescent="0.35">
      <c r="B46" s="228">
        <v>2013</v>
      </c>
      <c r="C46" s="213" t="s">
        <v>49</v>
      </c>
      <c r="D46" s="365">
        <v>2436.2990217499982</v>
      </c>
      <c r="E46" s="363">
        <v>88.137853739999997</v>
      </c>
      <c r="F46" s="363">
        <v>326.55080487000009</v>
      </c>
      <c r="G46" s="363">
        <v>351.75454200000001</v>
      </c>
      <c r="H46" s="363">
        <v>0</v>
      </c>
      <c r="I46" s="363">
        <v>0</v>
      </c>
      <c r="J46" s="366">
        <v>933.08971575999999</v>
      </c>
      <c r="K46" s="375">
        <v>713.14977408070001</v>
      </c>
      <c r="L46" s="376">
        <v>136</v>
      </c>
      <c r="M46" s="376">
        <v>-652.15468774320027</v>
      </c>
      <c r="N46" s="376">
        <v>241.58230667780001</v>
      </c>
      <c r="O46" s="376">
        <v>22.95</v>
      </c>
      <c r="P46" s="376">
        <v>0</v>
      </c>
      <c r="Q46" s="377">
        <v>5085.7527800219996</v>
      </c>
      <c r="R46" s="367"/>
      <c r="S46" s="368"/>
      <c r="T46" s="368"/>
      <c r="U46" s="368"/>
      <c r="V46" s="368"/>
      <c r="W46" s="368"/>
      <c r="X46" s="369"/>
      <c r="Y46" s="367"/>
      <c r="Z46" s="368"/>
      <c r="AA46" s="368"/>
      <c r="AB46" s="368"/>
      <c r="AC46" s="368"/>
      <c r="AD46" s="368"/>
      <c r="AE46" s="369"/>
      <c r="AF46" s="365">
        <v>313.51785899999999</v>
      </c>
      <c r="AG46" s="363">
        <v>267.80865</v>
      </c>
      <c r="AH46" s="363">
        <v>80.325000000000003</v>
      </c>
      <c r="AI46" s="363">
        <v>7.65</v>
      </c>
      <c r="AJ46" s="363">
        <v>22.95</v>
      </c>
      <c r="AK46" s="363">
        <v>0</v>
      </c>
      <c r="AL46" s="383">
        <v>57.375</v>
      </c>
      <c r="AM46" s="365">
        <v>216.52</v>
      </c>
      <c r="AN46" s="363">
        <v>159.31</v>
      </c>
      <c r="AO46" s="363">
        <v>11.33</v>
      </c>
      <c r="AP46" s="363">
        <v>10.5</v>
      </c>
      <c r="AQ46" s="363">
        <v>15.26</v>
      </c>
      <c r="AR46" s="363">
        <v>0</v>
      </c>
      <c r="AS46" s="366">
        <v>67.349999999999994</v>
      </c>
      <c r="AT46" s="365">
        <v>507.59792903219994</v>
      </c>
      <c r="AU46" s="363">
        <v>66.311684268600004</v>
      </c>
      <c r="AV46" s="363">
        <v>143.85576740800002</v>
      </c>
      <c r="AW46" s="363">
        <v>23.523459615600004</v>
      </c>
      <c r="AX46" s="363">
        <v>113.27062739219998</v>
      </c>
      <c r="AY46" s="363">
        <v>0</v>
      </c>
      <c r="AZ46" s="366">
        <v>385.88428995100003</v>
      </c>
      <c r="BA46" s="365">
        <v>222.68539999999999</v>
      </c>
      <c r="BB46" s="363">
        <v>70.725295000000003</v>
      </c>
      <c r="BC46" s="363">
        <v>167.900328</v>
      </c>
      <c r="BD46" s="363">
        <v>30.36</v>
      </c>
      <c r="BE46" s="363">
        <v>26.65</v>
      </c>
      <c r="BF46" s="363"/>
      <c r="BG46" s="366">
        <v>14.116042</v>
      </c>
      <c r="BH46" s="365">
        <v>231.00651167258602</v>
      </c>
      <c r="BI46" s="363">
        <v>94.693165674981117</v>
      </c>
      <c r="BJ46" s="363">
        <v>134.4995711646996</v>
      </c>
      <c r="BK46" s="363">
        <v>11.470060499999999</v>
      </c>
      <c r="BL46" s="363">
        <v>56.093495064049002</v>
      </c>
      <c r="BM46" s="363">
        <v>0</v>
      </c>
      <c r="BN46" s="366">
        <v>130.43920035282474</v>
      </c>
      <c r="BO46" s="365">
        <v>89.092945999999998</v>
      </c>
      <c r="BP46" s="363">
        <v>84.922854000000001</v>
      </c>
      <c r="BQ46" s="363">
        <v>35.134759000000003</v>
      </c>
      <c r="BR46" s="363">
        <v>28.78932</v>
      </c>
      <c r="BS46" s="363">
        <v>46.894941000000003</v>
      </c>
      <c r="BT46" s="363">
        <v>0</v>
      </c>
      <c r="BU46" s="366">
        <v>1121.3889899999999</v>
      </c>
      <c r="BV46" s="367"/>
      <c r="BW46" s="368"/>
      <c r="BX46" s="368"/>
      <c r="BY46" s="368"/>
      <c r="BZ46" s="368"/>
      <c r="CA46" s="368"/>
      <c r="CB46" s="369"/>
      <c r="CC46" s="367"/>
      <c r="CD46" s="368"/>
      <c r="CE46" s="368"/>
      <c r="CF46" s="368"/>
      <c r="CG46" s="368"/>
      <c r="CH46" s="368"/>
      <c r="CI46" s="369"/>
      <c r="CJ46" s="367"/>
      <c r="CK46" s="368"/>
      <c r="CL46" s="368"/>
      <c r="CM46" s="368"/>
      <c r="CN46" s="368"/>
      <c r="CO46" s="368"/>
      <c r="CP46" s="369"/>
      <c r="CQ46" s="367"/>
      <c r="CR46" s="368"/>
      <c r="CS46" s="368"/>
      <c r="CT46" s="368"/>
      <c r="CU46" s="368"/>
      <c r="CV46" s="368"/>
      <c r="CW46" s="369"/>
      <c r="CX46" s="367"/>
      <c r="CY46" s="368"/>
      <c r="CZ46" s="368"/>
      <c r="DA46" s="368"/>
      <c r="DB46" s="368"/>
      <c r="DC46" s="368"/>
      <c r="DD46" s="369"/>
      <c r="DE46" s="367"/>
      <c r="DF46" s="368"/>
      <c r="DG46" s="368"/>
      <c r="DH46" s="368"/>
      <c r="DI46" s="368"/>
      <c r="DJ46" s="368"/>
      <c r="DK46" s="369"/>
      <c r="DL46" s="367"/>
      <c r="DM46" s="368"/>
      <c r="DN46" s="368"/>
      <c r="DO46" s="368"/>
      <c r="DP46" s="368"/>
      <c r="DQ46" s="368"/>
      <c r="DR46" s="369"/>
      <c r="DS46" s="367"/>
      <c r="DT46" s="368"/>
      <c r="DU46" s="368"/>
      <c r="DV46" s="368"/>
      <c r="DW46" s="368"/>
      <c r="DX46" s="368"/>
      <c r="DY46" s="369"/>
      <c r="DZ46" s="367"/>
      <c r="EA46" s="368"/>
      <c r="EB46" s="368"/>
      <c r="EC46" s="368"/>
      <c r="ED46" s="368"/>
      <c r="EE46" s="368"/>
      <c r="EF46" s="369"/>
      <c r="EG46" s="367"/>
      <c r="EH46" s="368"/>
      <c r="EI46" s="368"/>
      <c r="EJ46" s="368"/>
      <c r="EK46" s="368"/>
      <c r="EL46" s="368"/>
      <c r="EM46" s="369"/>
      <c r="EN46" s="367"/>
      <c r="EO46" s="368"/>
      <c r="EP46" s="368"/>
      <c r="EQ46" s="368"/>
      <c r="ER46" s="368"/>
      <c r="ES46" s="368"/>
      <c r="ET46" s="369"/>
      <c r="EU46" s="367"/>
      <c r="EV46" s="368"/>
      <c r="EW46" s="368"/>
      <c r="EX46" s="368"/>
      <c r="EY46" s="368"/>
      <c r="EZ46" s="368"/>
      <c r="FA46" s="369"/>
      <c r="FB46" s="367"/>
      <c r="FC46" s="368"/>
      <c r="FD46" s="368"/>
      <c r="FE46" s="368"/>
      <c r="FF46" s="368"/>
      <c r="FG46" s="368"/>
      <c r="FH46" s="369"/>
      <c r="FI46" s="367"/>
      <c r="FJ46" s="368"/>
      <c r="FK46" s="368"/>
      <c r="FL46" s="368"/>
      <c r="FM46" s="368"/>
      <c r="FN46" s="368"/>
      <c r="FO46" s="369"/>
      <c r="FP46" s="367"/>
      <c r="FQ46" s="368"/>
      <c r="FR46" s="368"/>
      <c r="FS46" s="368"/>
      <c r="FT46" s="368"/>
      <c r="FU46" s="368"/>
      <c r="FV46" s="369"/>
      <c r="FW46" s="367"/>
      <c r="FX46" s="368"/>
      <c r="FY46" s="368"/>
      <c r="FZ46" s="368"/>
      <c r="GA46" s="368"/>
      <c r="GB46" s="368"/>
      <c r="GC46" s="369"/>
      <c r="GD46" s="450"/>
      <c r="GE46" s="368"/>
      <c r="GF46" s="368"/>
      <c r="GG46" s="368"/>
      <c r="GH46" s="368"/>
      <c r="GI46" s="368"/>
      <c r="GJ46" s="451"/>
      <c r="GK46" s="367"/>
      <c r="GL46" s="368"/>
      <c r="GM46" s="368"/>
      <c r="GN46" s="368"/>
      <c r="GO46" s="368"/>
      <c r="GP46" s="368"/>
      <c r="GQ46" s="369"/>
      <c r="GR46" s="450"/>
      <c r="GS46" s="368"/>
      <c r="GT46" s="368"/>
      <c r="GU46" s="368"/>
      <c r="GV46" s="368"/>
      <c r="GW46" s="368"/>
      <c r="GX46" s="369"/>
      <c r="GY46" s="365">
        <v>143.1028016919721</v>
      </c>
      <c r="GZ46" s="363">
        <v>45.009881349999887</v>
      </c>
      <c r="HA46" s="363">
        <v>726.7951522262814</v>
      </c>
      <c r="HB46" s="363">
        <v>0</v>
      </c>
      <c r="HC46" s="363">
        <v>0</v>
      </c>
      <c r="HD46" s="363">
        <v>0</v>
      </c>
      <c r="HE46" s="366">
        <v>319.42720902608983</v>
      </c>
      <c r="HF46" s="365">
        <v>329.14384999999999</v>
      </c>
      <c r="HG46" s="363">
        <v>0</v>
      </c>
      <c r="HH46" s="363">
        <v>263.4479455</v>
      </c>
      <c r="HI46" s="363">
        <v>0</v>
      </c>
      <c r="HJ46" s="363">
        <v>0</v>
      </c>
      <c r="HK46" s="363">
        <v>0</v>
      </c>
      <c r="HL46" s="366">
        <v>1121.0697</v>
      </c>
      <c r="HM46" s="367"/>
      <c r="HN46" s="368"/>
      <c r="HO46" s="368"/>
      <c r="HP46" s="368"/>
      <c r="HQ46" s="368"/>
      <c r="HR46" s="368"/>
      <c r="HS46" s="369"/>
      <c r="HT46" s="367"/>
      <c r="HU46" s="368"/>
      <c r="HV46" s="368"/>
      <c r="HW46" s="368"/>
      <c r="HX46" s="368"/>
      <c r="HY46" s="368"/>
      <c r="HZ46" s="369"/>
      <c r="IA46" s="367"/>
      <c r="IB46" s="368"/>
      <c r="IC46" s="368"/>
      <c r="ID46" s="368"/>
      <c r="IE46" s="368"/>
      <c r="IF46" s="368"/>
      <c r="IG46" s="369"/>
      <c r="IH46" s="367"/>
      <c r="II46" s="368"/>
      <c r="IJ46" s="368"/>
      <c r="IK46" s="368"/>
      <c r="IL46" s="368"/>
      <c r="IM46" s="368"/>
      <c r="IN46" s="369"/>
      <c r="IO46" s="367"/>
      <c r="IP46" s="368"/>
      <c r="IQ46" s="368"/>
      <c r="IR46" s="368"/>
      <c r="IS46" s="368"/>
      <c r="IT46" s="368"/>
      <c r="IU46" s="451"/>
      <c r="IV46" s="367"/>
      <c r="IW46" s="368"/>
      <c r="IX46" s="368"/>
      <c r="IY46" s="368"/>
      <c r="IZ46" s="368"/>
      <c r="JA46" s="368"/>
      <c r="JB46" s="369"/>
    </row>
    <row r="47" spans="2:262" s="18" customFormat="1" ht="25" customHeight="1" x14ac:dyDescent="0.35">
      <c r="B47" s="198">
        <v>2013</v>
      </c>
      <c r="C47" s="199" t="s">
        <v>50</v>
      </c>
      <c r="D47" s="312">
        <v>2162.8429892900003</v>
      </c>
      <c r="E47" s="313">
        <v>103.59150657000004</v>
      </c>
      <c r="F47" s="313">
        <v>141.83827074000001</v>
      </c>
      <c r="G47" s="313">
        <v>351.75454200000001</v>
      </c>
      <c r="H47" s="313">
        <v>0</v>
      </c>
      <c r="I47" s="313">
        <v>0</v>
      </c>
      <c r="J47" s="314">
        <v>1035.43630259</v>
      </c>
      <c r="K47" s="315">
        <v>858.91451231040003</v>
      </c>
      <c r="L47" s="316">
        <v>5.1088718016000003</v>
      </c>
      <c r="M47" s="316">
        <v>1566.9147063696005</v>
      </c>
      <c r="N47" s="316">
        <v>247.03861694400004</v>
      </c>
      <c r="O47" s="316">
        <v>11.475</v>
      </c>
      <c r="P47" s="316">
        <v>0</v>
      </c>
      <c r="Q47" s="317">
        <v>5218.7463678000004</v>
      </c>
      <c r="R47" s="372"/>
      <c r="S47" s="373"/>
      <c r="T47" s="373"/>
      <c r="U47" s="373"/>
      <c r="V47" s="373"/>
      <c r="W47" s="373"/>
      <c r="X47" s="374"/>
      <c r="Y47" s="372"/>
      <c r="Z47" s="373"/>
      <c r="AA47" s="373"/>
      <c r="AB47" s="373"/>
      <c r="AC47" s="373"/>
      <c r="AD47" s="373"/>
      <c r="AE47" s="374"/>
      <c r="AF47" s="312">
        <v>350.25004799999999</v>
      </c>
      <c r="AG47" s="313">
        <v>84.596249999999998</v>
      </c>
      <c r="AH47" s="313">
        <v>91.8</v>
      </c>
      <c r="AI47" s="313">
        <v>11.475</v>
      </c>
      <c r="AJ47" s="313">
        <v>11.475</v>
      </c>
      <c r="AK47" s="313">
        <f>-AK122</f>
        <v>0</v>
      </c>
      <c r="AL47" s="321">
        <v>5.7374999999999998</v>
      </c>
      <c r="AM47" s="312">
        <v>222.61</v>
      </c>
      <c r="AN47" s="313">
        <v>179.68</v>
      </c>
      <c r="AO47" s="313">
        <v>12.43</v>
      </c>
      <c r="AP47" s="313">
        <v>10.5</v>
      </c>
      <c r="AQ47" s="313">
        <v>16.04</v>
      </c>
      <c r="AR47" s="313">
        <v>0</v>
      </c>
      <c r="AS47" s="314">
        <v>75.680000000000007</v>
      </c>
      <c r="AT47" s="312">
        <v>264.08129617489999</v>
      </c>
      <c r="AU47" s="313">
        <v>139.18976167940002</v>
      </c>
      <c r="AV47" s="313">
        <v>115.7734994544</v>
      </c>
      <c r="AW47" s="313">
        <v>0.90339550000000002</v>
      </c>
      <c r="AX47" s="313">
        <v>48.679248745599992</v>
      </c>
      <c r="AY47" s="313">
        <v>4.7751625355999998</v>
      </c>
      <c r="AZ47" s="314">
        <v>291.30944136879998</v>
      </c>
      <c r="BA47" s="312">
        <v>207.68459999999999</v>
      </c>
      <c r="BB47" s="313">
        <v>61.033050000000003</v>
      </c>
      <c r="BC47" s="313">
        <v>23.850379</v>
      </c>
      <c r="BD47" s="313">
        <v>31.02</v>
      </c>
      <c r="BE47" s="313">
        <v>26.15</v>
      </c>
      <c r="BF47" s="313"/>
      <c r="BG47" s="314">
        <v>7.25</v>
      </c>
      <c r="BH47" s="312">
        <v>122.2373551709214</v>
      </c>
      <c r="BI47" s="313">
        <v>79.406792813346996</v>
      </c>
      <c r="BJ47" s="313">
        <v>227.34068191441381</v>
      </c>
      <c r="BK47" s="313">
        <v>11.66646375</v>
      </c>
      <c r="BL47" s="313">
        <v>56.251307221372393</v>
      </c>
      <c r="BM47" s="313">
        <v>0</v>
      </c>
      <c r="BN47" s="314">
        <v>127.33779515783399</v>
      </c>
      <c r="BO47" s="312">
        <v>77.148947000000007</v>
      </c>
      <c r="BP47" s="313">
        <v>134.227948</v>
      </c>
      <c r="BQ47" s="313">
        <v>29.801143</v>
      </c>
      <c r="BR47" s="313">
        <v>0</v>
      </c>
      <c r="BS47" s="313">
        <v>33.222414999999998</v>
      </c>
      <c r="BT47" s="313">
        <v>0</v>
      </c>
      <c r="BU47" s="314">
        <v>492.19521600000002</v>
      </c>
      <c r="BV47" s="372"/>
      <c r="BW47" s="373"/>
      <c r="BX47" s="373"/>
      <c r="BY47" s="373"/>
      <c r="BZ47" s="373"/>
      <c r="CA47" s="373"/>
      <c r="CB47" s="374"/>
      <c r="CC47" s="372"/>
      <c r="CD47" s="373"/>
      <c r="CE47" s="373"/>
      <c r="CF47" s="373"/>
      <c r="CG47" s="373"/>
      <c r="CH47" s="373"/>
      <c r="CI47" s="374"/>
      <c r="CJ47" s="372"/>
      <c r="CK47" s="373"/>
      <c r="CL47" s="373"/>
      <c r="CM47" s="373"/>
      <c r="CN47" s="373"/>
      <c r="CO47" s="373"/>
      <c r="CP47" s="374"/>
      <c r="CQ47" s="372"/>
      <c r="CR47" s="373"/>
      <c r="CS47" s="373"/>
      <c r="CT47" s="373"/>
      <c r="CU47" s="373"/>
      <c r="CV47" s="373"/>
      <c r="CW47" s="374"/>
      <c r="CX47" s="372"/>
      <c r="CY47" s="373"/>
      <c r="CZ47" s="373"/>
      <c r="DA47" s="373"/>
      <c r="DB47" s="373"/>
      <c r="DC47" s="373"/>
      <c r="DD47" s="374"/>
      <c r="DE47" s="372"/>
      <c r="DF47" s="373"/>
      <c r="DG47" s="373"/>
      <c r="DH47" s="373"/>
      <c r="DI47" s="373"/>
      <c r="DJ47" s="373"/>
      <c r="DK47" s="374"/>
      <c r="DL47" s="372"/>
      <c r="DM47" s="373"/>
      <c r="DN47" s="373"/>
      <c r="DO47" s="373"/>
      <c r="DP47" s="373"/>
      <c r="DQ47" s="373"/>
      <c r="DR47" s="374"/>
      <c r="DS47" s="372"/>
      <c r="DT47" s="373"/>
      <c r="DU47" s="373"/>
      <c r="DV47" s="373"/>
      <c r="DW47" s="373"/>
      <c r="DX47" s="373"/>
      <c r="DY47" s="374"/>
      <c r="DZ47" s="372"/>
      <c r="EA47" s="373"/>
      <c r="EB47" s="373"/>
      <c r="EC47" s="373"/>
      <c r="ED47" s="373"/>
      <c r="EE47" s="373"/>
      <c r="EF47" s="374"/>
      <c r="EG47" s="372"/>
      <c r="EH47" s="373"/>
      <c r="EI47" s="373"/>
      <c r="EJ47" s="373"/>
      <c r="EK47" s="373"/>
      <c r="EL47" s="373"/>
      <c r="EM47" s="374"/>
      <c r="EN47" s="372"/>
      <c r="EO47" s="373"/>
      <c r="EP47" s="373"/>
      <c r="EQ47" s="373"/>
      <c r="ER47" s="373"/>
      <c r="ES47" s="373"/>
      <c r="ET47" s="374"/>
      <c r="EU47" s="372"/>
      <c r="EV47" s="373"/>
      <c r="EW47" s="373"/>
      <c r="EX47" s="373"/>
      <c r="EY47" s="373"/>
      <c r="EZ47" s="373"/>
      <c r="FA47" s="374"/>
      <c r="FB47" s="372"/>
      <c r="FC47" s="373"/>
      <c r="FD47" s="373"/>
      <c r="FE47" s="373"/>
      <c r="FF47" s="373"/>
      <c r="FG47" s="373"/>
      <c r="FH47" s="374"/>
      <c r="FI47" s="372"/>
      <c r="FJ47" s="373"/>
      <c r="FK47" s="373"/>
      <c r="FL47" s="373"/>
      <c r="FM47" s="373"/>
      <c r="FN47" s="373"/>
      <c r="FO47" s="374"/>
      <c r="FP47" s="372"/>
      <c r="FQ47" s="373"/>
      <c r="FR47" s="373"/>
      <c r="FS47" s="373"/>
      <c r="FT47" s="373"/>
      <c r="FU47" s="373"/>
      <c r="FV47" s="374"/>
      <c r="FW47" s="372"/>
      <c r="FX47" s="373"/>
      <c r="FY47" s="373"/>
      <c r="FZ47" s="373"/>
      <c r="GA47" s="373"/>
      <c r="GB47" s="373"/>
      <c r="GC47" s="374"/>
      <c r="GD47" s="424"/>
      <c r="GE47" s="373"/>
      <c r="GF47" s="373"/>
      <c r="GG47" s="373"/>
      <c r="GH47" s="373"/>
      <c r="GI47" s="373"/>
      <c r="GJ47" s="452"/>
      <c r="GK47" s="372"/>
      <c r="GL47" s="373"/>
      <c r="GM47" s="373"/>
      <c r="GN47" s="373"/>
      <c r="GO47" s="373"/>
      <c r="GP47" s="373"/>
      <c r="GQ47" s="374"/>
      <c r="GR47" s="424"/>
      <c r="GS47" s="373"/>
      <c r="GT47" s="373"/>
      <c r="GU47" s="373"/>
      <c r="GV47" s="373"/>
      <c r="GW47" s="373"/>
      <c r="GX47" s="374"/>
      <c r="GY47" s="312">
        <v>119.28595900000001</v>
      </c>
      <c r="GZ47" s="313">
        <v>18.304293999999999</v>
      </c>
      <c r="HA47" s="313">
        <v>606.31567532050849</v>
      </c>
      <c r="HB47" s="313">
        <v>0</v>
      </c>
      <c r="HC47" s="313">
        <v>0</v>
      </c>
      <c r="HD47" s="313">
        <v>0</v>
      </c>
      <c r="HE47" s="314">
        <v>201.02733957999999</v>
      </c>
      <c r="HF47" s="312">
        <v>399.10815000000002</v>
      </c>
      <c r="HG47" s="313">
        <v>0</v>
      </c>
      <c r="HH47" s="313">
        <v>244.202586</v>
      </c>
      <c r="HI47" s="313">
        <v>0</v>
      </c>
      <c r="HJ47" s="313">
        <v>0</v>
      </c>
      <c r="HK47" s="313">
        <v>0</v>
      </c>
      <c r="HL47" s="314">
        <v>0</v>
      </c>
      <c r="HM47" s="372"/>
      <c r="HN47" s="373"/>
      <c r="HO47" s="373"/>
      <c r="HP47" s="373"/>
      <c r="HQ47" s="373"/>
      <c r="HR47" s="373"/>
      <c r="HS47" s="374"/>
      <c r="HT47" s="372"/>
      <c r="HU47" s="373"/>
      <c r="HV47" s="373"/>
      <c r="HW47" s="373"/>
      <c r="HX47" s="373"/>
      <c r="HY47" s="373"/>
      <c r="HZ47" s="374"/>
      <c r="IA47" s="372"/>
      <c r="IB47" s="373"/>
      <c r="IC47" s="373"/>
      <c r="ID47" s="373"/>
      <c r="IE47" s="373"/>
      <c r="IF47" s="373"/>
      <c r="IG47" s="374"/>
      <c r="IH47" s="372"/>
      <c r="II47" s="373"/>
      <c r="IJ47" s="373"/>
      <c r="IK47" s="373"/>
      <c r="IL47" s="373"/>
      <c r="IM47" s="373"/>
      <c r="IN47" s="374"/>
      <c r="IO47" s="372"/>
      <c r="IP47" s="373"/>
      <c r="IQ47" s="373"/>
      <c r="IR47" s="373"/>
      <c r="IS47" s="373"/>
      <c r="IT47" s="373"/>
      <c r="IU47" s="452"/>
      <c r="IV47" s="372"/>
      <c r="IW47" s="373"/>
      <c r="IX47" s="373"/>
      <c r="IY47" s="373"/>
      <c r="IZ47" s="373"/>
      <c r="JA47" s="373"/>
      <c r="JB47" s="374"/>
    </row>
    <row r="48" spans="2:262" s="18" customFormat="1" ht="25" customHeight="1" x14ac:dyDescent="0.35">
      <c r="B48" s="198">
        <v>2013</v>
      </c>
      <c r="C48" s="199" t="s">
        <v>47</v>
      </c>
      <c r="D48" s="312">
        <v>2135.7149733700003</v>
      </c>
      <c r="E48" s="313">
        <v>117.76030490000001</v>
      </c>
      <c r="F48" s="313">
        <v>296.10726864999998</v>
      </c>
      <c r="G48" s="313">
        <v>351.755</v>
      </c>
      <c r="H48" s="313">
        <v>0</v>
      </c>
      <c r="I48" s="313">
        <v>0</v>
      </c>
      <c r="J48" s="314">
        <v>1324.1498779199997</v>
      </c>
      <c r="K48" s="315">
        <v>888.65364409468009</v>
      </c>
      <c r="L48" s="316">
        <v>1.4156729425960006</v>
      </c>
      <c r="M48" s="316">
        <v>3900.1659017742522</v>
      </c>
      <c r="N48" s="316">
        <v>4.8156140881199994</v>
      </c>
      <c r="O48" s="316">
        <v>11.9475</v>
      </c>
      <c r="P48" s="316">
        <v>0</v>
      </c>
      <c r="Q48" s="317">
        <v>4462.2147918106884</v>
      </c>
      <c r="R48" s="372"/>
      <c r="S48" s="373"/>
      <c r="T48" s="373"/>
      <c r="U48" s="373"/>
      <c r="V48" s="373"/>
      <c r="W48" s="373"/>
      <c r="X48" s="374"/>
      <c r="Y48" s="372"/>
      <c r="Z48" s="373"/>
      <c r="AA48" s="373"/>
      <c r="AB48" s="373"/>
      <c r="AC48" s="373"/>
      <c r="AD48" s="373"/>
      <c r="AE48" s="374"/>
      <c r="AF48" s="312">
        <v>211.36720500000001</v>
      </c>
      <c r="AG48" s="313">
        <v>162.23377500000001</v>
      </c>
      <c r="AH48" s="313">
        <v>145.36125000000001</v>
      </c>
      <c r="AI48" s="313">
        <v>9.9562500000000007</v>
      </c>
      <c r="AJ48" s="313">
        <v>11.9475</v>
      </c>
      <c r="AK48" s="313">
        <v>0</v>
      </c>
      <c r="AL48" s="321">
        <v>167.26499999999999</v>
      </c>
      <c r="AM48" s="312">
        <v>256.11</v>
      </c>
      <c r="AN48" s="313">
        <v>222.26999999999998</v>
      </c>
      <c r="AO48" s="313">
        <v>14.26</v>
      </c>
      <c r="AP48" s="313">
        <v>10.5</v>
      </c>
      <c r="AQ48" s="313">
        <v>16.149999999999999</v>
      </c>
      <c r="AR48" s="313">
        <v>0</v>
      </c>
      <c r="AS48" s="314">
        <v>94.36</v>
      </c>
      <c r="AT48" s="312">
        <v>458.26762221810003</v>
      </c>
      <c r="AU48" s="313">
        <v>192.93506948369998</v>
      </c>
      <c r="AV48" s="313">
        <v>90.674976434399994</v>
      </c>
      <c r="AW48" s="313">
        <v>0</v>
      </c>
      <c r="AX48" s="313">
        <v>63.595051886099995</v>
      </c>
      <c r="AY48" s="313">
        <v>16.486129242600001</v>
      </c>
      <c r="AZ48" s="314">
        <v>496.43714649389995</v>
      </c>
      <c r="BA48" s="312">
        <v>133.13212999999999</v>
      </c>
      <c r="BB48" s="313">
        <v>54.354050000000001</v>
      </c>
      <c r="BC48" s="313">
        <v>33.953074999999998</v>
      </c>
      <c r="BD48" s="313" t="s">
        <v>105</v>
      </c>
      <c r="BE48" s="313">
        <v>24.75</v>
      </c>
      <c r="BF48" s="313"/>
      <c r="BG48" s="314" t="s">
        <v>105</v>
      </c>
      <c r="BH48" s="312">
        <v>112.34638481702399</v>
      </c>
      <c r="BI48" s="313">
        <v>167.568805787364</v>
      </c>
      <c r="BJ48" s="313">
        <v>75.347449638016002</v>
      </c>
      <c r="BK48" s="313">
        <v>11.73464145</v>
      </c>
      <c r="BL48" s="313">
        <v>46.41731856897799</v>
      </c>
      <c r="BM48" s="313"/>
      <c r="BN48" s="314">
        <v>132.620771427921</v>
      </c>
      <c r="BO48" s="312">
        <v>60.12154675</v>
      </c>
      <c r="BP48" s="313">
        <v>111.31296140000001</v>
      </c>
      <c r="BQ48" s="313">
        <v>41.685824230000001</v>
      </c>
      <c r="BR48" s="313">
        <v>8.0089220000000001</v>
      </c>
      <c r="BS48" s="313">
        <v>21.535084530000002</v>
      </c>
      <c r="BT48" s="313">
        <v>0</v>
      </c>
      <c r="BU48" s="314">
        <v>1257.09124167</v>
      </c>
      <c r="BV48" s="372"/>
      <c r="BW48" s="373"/>
      <c r="BX48" s="373"/>
      <c r="BY48" s="373"/>
      <c r="BZ48" s="373"/>
      <c r="CA48" s="373"/>
      <c r="CB48" s="374"/>
      <c r="CC48" s="372"/>
      <c r="CD48" s="373"/>
      <c r="CE48" s="373"/>
      <c r="CF48" s="373"/>
      <c r="CG48" s="373"/>
      <c r="CH48" s="373"/>
      <c r="CI48" s="374"/>
      <c r="CJ48" s="372"/>
      <c r="CK48" s="373"/>
      <c r="CL48" s="373"/>
      <c r="CM48" s="373"/>
      <c r="CN48" s="373"/>
      <c r="CO48" s="373"/>
      <c r="CP48" s="374"/>
      <c r="CQ48" s="372"/>
      <c r="CR48" s="373"/>
      <c r="CS48" s="373"/>
      <c r="CT48" s="373"/>
      <c r="CU48" s="373"/>
      <c r="CV48" s="373"/>
      <c r="CW48" s="374"/>
      <c r="CX48" s="372"/>
      <c r="CY48" s="373"/>
      <c r="CZ48" s="373"/>
      <c r="DA48" s="373"/>
      <c r="DB48" s="373"/>
      <c r="DC48" s="373"/>
      <c r="DD48" s="374"/>
      <c r="DE48" s="372"/>
      <c r="DF48" s="373"/>
      <c r="DG48" s="373"/>
      <c r="DH48" s="373"/>
      <c r="DI48" s="373"/>
      <c r="DJ48" s="373"/>
      <c r="DK48" s="374"/>
      <c r="DL48" s="372"/>
      <c r="DM48" s="373"/>
      <c r="DN48" s="373"/>
      <c r="DO48" s="373"/>
      <c r="DP48" s="373"/>
      <c r="DQ48" s="373"/>
      <c r="DR48" s="374"/>
      <c r="DS48" s="372"/>
      <c r="DT48" s="373"/>
      <c r="DU48" s="373"/>
      <c r="DV48" s="373"/>
      <c r="DW48" s="373"/>
      <c r="DX48" s="373"/>
      <c r="DY48" s="374"/>
      <c r="DZ48" s="372"/>
      <c r="EA48" s="373"/>
      <c r="EB48" s="373"/>
      <c r="EC48" s="373"/>
      <c r="ED48" s="373"/>
      <c r="EE48" s="373"/>
      <c r="EF48" s="374"/>
      <c r="EG48" s="372"/>
      <c r="EH48" s="373"/>
      <c r="EI48" s="373"/>
      <c r="EJ48" s="373"/>
      <c r="EK48" s="373"/>
      <c r="EL48" s="373"/>
      <c r="EM48" s="374"/>
      <c r="EN48" s="372"/>
      <c r="EO48" s="373"/>
      <c r="EP48" s="373"/>
      <c r="EQ48" s="373"/>
      <c r="ER48" s="373"/>
      <c r="ES48" s="373"/>
      <c r="ET48" s="374"/>
      <c r="EU48" s="372"/>
      <c r="EV48" s="373"/>
      <c r="EW48" s="373"/>
      <c r="EX48" s="373"/>
      <c r="EY48" s="373"/>
      <c r="EZ48" s="373"/>
      <c r="FA48" s="374"/>
      <c r="FB48" s="372"/>
      <c r="FC48" s="373"/>
      <c r="FD48" s="373"/>
      <c r="FE48" s="373"/>
      <c r="FF48" s="373"/>
      <c r="FG48" s="373"/>
      <c r="FH48" s="374"/>
      <c r="FI48" s="372"/>
      <c r="FJ48" s="373"/>
      <c r="FK48" s="373"/>
      <c r="FL48" s="373"/>
      <c r="FM48" s="373"/>
      <c r="FN48" s="373"/>
      <c r="FO48" s="374"/>
      <c r="FP48" s="372"/>
      <c r="FQ48" s="373"/>
      <c r="FR48" s="373"/>
      <c r="FS48" s="373"/>
      <c r="FT48" s="373"/>
      <c r="FU48" s="373"/>
      <c r="FV48" s="374"/>
      <c r="FW48" s="372"/>
      <c r="FX48" s="373"/>
      <c r="FY48" s="373"/>
      <c r="FZ48" s="373"/>
      <c r="GA48" s="373"/>
      <c r="GB48" s="373"/>
      <c r="GC48" s="374"/>
      <c r="GD48" s="424"/>
      <c r="GE48" s="373"/>
      <c r="GF48" s="373"/>
      <c r="GG48" s="373"/>
      <c r="GH48" s="373"/>
      <c r="GI48" s="373"/>
      <c r="GJ48" s="452"/>
      <c r="GK48" s="372"/>
      <c r="GL48" s="373"/>
      <c r="GM48" s="373"/>
      <c r="GN48" s="373"/>
      <c r="GO48" s="373"/>
      <c r="GP48" s="373"/>
      <c r="GQ48" s="374"/>
      <c r="GR48" s="424"/>
      <c r="GS48" s="373"/>
      <c r="GT48" s="373"/>
      <c r="GU48" s="373"/>
      <c r="GV48" s="373"/>
      <c r="GW48" s="373"/>
      <c r="GX48" s="374"/>
      <c r="GY48" s="312">
        <v>125.26928975755706</v>
      </c>
      <c r="GZ48" s="313">
        <v>17.2118675</v>
      </c>
      <c r="HA48" s="313">
        <v>629.2540806671185</v>
      </c>
      <c r="HB48" s="313">
        <v>0</v>
      </c>
      <c r="HC48" s="313">
        <v>0</v>
      </c>
      <c r="HD48" s="313">
        <v>0</v>
      </c>
      <c r="HE48" s="314">
        <v>200.89639357999999</v>
      </c>
      <c r="HF48" s="312">
        <v>411.06</v>
      </c>
      <c r="HG48" s="313">
        <v>0</v>
      </c>
      <c r="HH48" s="313">
        <v>297.69849199999999</v>
      </c>
      <c r="HI48" s="313">
        <v>0</v>
      </c>
      <c r="HJ48" s="313">
        <v>0</v>
      </c>
      <c r="HK48" s="313">
        <v>0</v>
      </c>
      <c r="HL48" s="314">
        <v>1347.5722000000001</v>
      </c>
      <c r="HM48" s="372"/>
      <c r="HN48" s="373"/>
      <c r="HO48" s="373"/>
      <c r="HP48" s="373"/>
      <c r="HQ48" s="373"/>
      <c r="HR48" s="373"/>
      <c r="HS48" s="374"/>
      <c r="HT48" s="372"/>
      <c r="HU48" s="373"/>
      <c r="HV48" s="373"/>
      <c r="HW48" s="373"/>
      <c r="HX48" s="373"/>
      <c r="HY48" s="373"/>
      <c r="HZ48" s="374"/>
      <c r="IA48" s="372"/>
      <c r="IB48" s="373"/>
      <c r="IC48" s="373"/>
      <c r="ID48" s="373"/>
      <c r="IE48" s="373"/>
      <c r="IF48" s="373"/>
      <c r="IG48" s="374"/>
      <c r="IH48" s="372"/>
      <c r="II48" s="373"/>
      <c r="IJ48" s="373"/>
      <c r="IK48" s="373"/>
      <c r="IL48" s="373"/>
      <c r="IM48" s="373"/>
      <c r="IN48" s="374"/>
      <c r="IO48" s="372"/>
      <c r="IP48" s="373"/>
      <c r="IQ48" s="373"/>
      <c r="IR48" s="373"/>
      <c r="IS48" s="373"/>
      <c r="IT48" s="373"/>
      <c r="IU48" s="452"/>
      <c r="IV48" s="372"/>
      <c r="IW48" s="373"/>
      <c r="IX48" s="373"/>
      <c r="IY48" s="373"/>
      <c r="IZ48" s="373"/>
      <c r="JA48" s="373"/>
      <c r="JB48" s="374"/>
    </row>
    <row r="49" spans="2:262" s="18" customFormat="1" ht="25" customHeight="1" thickBot="1" x14ac:dyDescent="0.4">
      <c r="B49" s="266">
        <v>2013</v>
      </c>
      <c r="C49" s="267" t="s">
        <v>48</v>
      </c>
      <c r="D49" s="390">
        <v>1771</v>
      </c>
      <c r="E49" s="391">
        <v>77</v>
      </c>
      <c r="F49" s="391">
        <v>299</v>
      </c>
      <c r="G49" s="391">
        <v>0</v>
      </c>
      <c r="H49" s="391">
        <v>0</v>
      </c>
      <c r="I49" s="391">
        <v>0</v>
      </c>
      <c r="J49" s="392">
        <v>990</v>
      </c>
      <c r="K49" s="393">
        <v>778.02026605136007</v>
      </c>
      <c r="L49" s="394">
        <v>10.802270786080001</v>
      </c>
      <c r="M49" s="394">
        <v>214.73990061413997</v>
      </c>
      <c r="N49" s="394">
        <v>4.9541408345999995</v>
      </c>
      <c r="O49" s="394">
        <v>46.8</v>
      </c>
      <c r="P49" s="394">
        <v>0</v>
      </c>
      <c r="Q49" s="395">
        <v>4459.3844252608014</v>
      </c>
      <c r="R49" s="354"/>
      <c r="S49" s="355"/>
      <c r="T49" s="355"/>
      <c r="U49" s="355"/>
      <c r="V49" s="355"/>
      <c r="W49" s="355"/>
      <c r="X49" s="356"/>
      <c r="Y49" s="354"/>
      <c r="Z49" s="355"/>
      <c r="AA49" s="355"/>
      <c r="AB49" s="355"/>
      <c r="AC49" s="355"/>
      <c r="AD49" s="355"/>
      <c r="AE49" s="356"/>
      <c r="AF49" s="390">
        <v>193.90280000000001</v>
      </c>
      <c r="AG49" s="391">
        <v>159.62700000000001</v>
      </c>
      <c r="AH49" s="391">
        <v>142.35</v>
      </c>
      <c r="AI49" s="391">
        <v>9.75</v>
      </c>
      <c r="AJ49" s="391">
        <v>46.8</v>
      </c>
      <c r="AK49" s="391">
        <v>0</v>
      </c>
      <c r="AL49" s="399">
        <v>163.80000000000001</v>
      </c>
      <c r="AM49" s="390">
        <v>256.10000000000002</v>
      </c>
      <c r="AN49" s="391">
        <v>155.69</v>
      </c>
      <c r="AO49" s="391">
        <v>16.48</v>
      </c>
      <c r="AP49" s="391">
        <v>6.8999999999999995</v>
      </c>
      <c r="AQ49" s="391">
        <v>15.48</v>
      </c>
      <c r="AR49" s="391">
        <v>0</v>
      </c>
      <c r="AS49" s="392">
        <v>69.58</v>
      </c>
      <c r="AT49" s="390">
        <v>361.15926622680001</v>
      </c>
      <c r="AU49" s="391">
        <v>83.627621471399991</v>
      </c>
      <c r="AV49" s="391">
        <v>120.8893024308</v>
      </c>
      <c r="AW49" s="391">
        <v>57.708094500000001</v>
      </c>
      <c r="AX49" s="391">
        <v>42.410556669000002</v>
      </c>
      <c r="AY49" s="391">
        <v>1.2766558662</v>
      </c>
      <c r="AZ49" s="392">
        <v>841.22348072759996</v>
      </c>
      <c r="BA49" s="390">
        <v>107.66549500000001</v>
      </c>
      <c r="BB49" s="391">
        <v>85.007971999999995</v>
      </c>
      <c r="BC49" s="391">
        <v>37.032808000000003</v>
      </c>
      <c r="BD49" s="391" t="s">
        <v>105</v>
      </c>
      <c r="BE49" s="391">
        <v>26.75</v>
      </c>
      <c r="BF49" s="391"/>
      <c r="BG49" s="392" t="s">
        <v>105</v>
      </c>
      <c r="BH49" s="390">
        <v>116.3</v>
      </c>
      <c r="BI49" s="391">
        <v>104.2887876915551</v>
      </c>
      <c r="BJ49" s="391">
        <v>102.28790235727672</v>
      </c>
      <c r="BK49" s="391">
        <v>12.06081</v>
      </c>
      <c r="BL49" s="391">
        <v>53.492361673800005</v>
      </c>
      <c r="BM49" s="391">
        <v>0</v>
      </c>
      <c r="BN49" s="392">
        <v>131.63649027779999</v>
      </c>
      <c r="BO49" s="390">
        <v>96.053482000000002</v>
      </c>
      <c r="BP49" s="391">
        <v>151.345877</v>
      </c>
      <c r="BQ49" s="391">
        <v>40.988396000000002</v>
      </c>
      <c r="BR49" s="391">
        <v>1.1499999999999999</v>
      </c>
      <c r="BS49" s="391">
        <v>40.008040000000001</v>
      </c>
      <c r="BT49" s="391">
        <v>0</v>
      </c>
      <c r="BU49" s="392">
        <v>1894.1530829999999</v>
      </c>
      <c r="BV49" s="354"/>
      <c r="BW49" s="355"/>
      <c r="BX49" s="355"/>
      <c r="BY49" s="355"/>
      <c r="BZ49" s="355"/>
      <c r="CA49" s="355"/>
      <c r="CB49" s="356"/>
      <c r="CC49" s="354"/>
      <c r="CD49" s="355"/>
      <c r="CE49" s="355"/>
      <c r="CF49" s="355"/>
      <c r="CG49" s="355"/>
      <c r="CH49" s="355"/>
      <c r="CI49" s="356"/>
      <c r="CJ49" s="354"/>
      <c r="CK49" s="355"/>
      <c r="CL49" s="355"/>
      <c r="CM49" s="355"/>
      <c r="CN49" s="355"/>
      <c r="CO49" s="355"/>
      <c r="CP49" s="356"/>
      <c r="CQ49" s="354"/>
      <c r="CR49" s="355"/>
      <c r="CS49" s="355"/>
      <c r="CT49" s="355"/>
      <c r="CU49" s="355"/>
      <c r="CV49" s="355"/>
      <c r="CW49" s="356"/>
      <c r="CX49" s="354"/>
      <c r="CY49" s="355"/>
      <c r="CZ49" s="355"/>
      <c r="DA49" s="355"/>
      <c r="DB49" s="355"/>
      <c r="DC49" s="355"/>
      <c r="DD49" s="356"/>
      <c r="DE49" s="354"/>
      <c r="DF49" s="355"/>
      <c r="DG49" s="355"/>
      <c r="DH49" s="355"/>
      <c r="DI49" s="355"/>
      <c r="DJ49" s="355"/>
      <c r="DK49" s="356"/>
      <c r="DL49" s="354"/>
      <c r="DM49" s="355"/>
      <c r="DN49" s="355"/>
      <c r="DO49" s="355"/>
      <c r="DP49" s="355"/>
      <c r="DQ49" s="355"/>
      <c r="DR49" s="356"/>
      <c r="DS49" s="354"/>
      <c r="DT49" s="355"/>
      <c r="DU49" s="355"/>
      <c r="DV49" s="355"/>
      <c r="DW49" s="355"/>
      <c r="DX49" s="355"/>
      <c r="DY49" s="356"/>
      <c r="DZ49" s="354"/>
      <c r="EA49" s="355"/>
      <c r="EB49" s="355"/>
      <c r="EC49" s="355"/>
      <c r="ED49" s="355"/>
      <c r="EE49" s="355"/>
      <c r="EF49" s="356"/>
      <c r="EG49" s="354"/>
      <c r="EH49" s="355"/>
      <c r="EI49" s="355"/>
      <c r="EJ49" s="355"/>
      <c r="EK49" s="355"/>
      <c r="EL49" s="355"/>
      <c r="EM49" s="356"/>
      <c r="EN49" s="354"/>
      <c r="EO49" s="355"/>
      <c r="EP49" s="355"/>
      <c r="EQ49" s="355"/>
      <c r="ER49" s="355"/>
      <c r="ES49" s="355"/>
      <c r="ET49" s="356"/>
      <c r="EU49" s="354"/>
      <c r="EV49" s="355"/>
      <c r="EW49" s="355"/>
      <c r="EX49" s="355"/>
      <c r="EY49" s="355"/>
      <c r="EZ49" s="355"/>
      <c r="FA49" s="356"/>
      <c r="FB49" s="354"/>
      <c r="FC49" s="355"/>
      <c r="FD49" s="355"/>
      <c r="FE49" s="355"/>
      <c r="FF49" s="355"/>
      <c r="FG49" s="355"/>
      <c r="FH49" s="356"/>
      <c r="FI49" s="354"/>
      <c r="FJ49" s="355"/>
      <c r="FK49" s="355"/>
      <c r="FL49" s="355"/>
      <c r="FM49" s="355"/>
      <c r="FN49" s="355"/>
      <c r="FO49" s="356"/>
      <c r="FP49" s="354"/>
      <c r="FQ49" s="355"/>
      <c r="FR49" s="355"/>
      <c r="FS49" s="355"/>
      <c r="FT49" s="355"/>
      <c r="FU49" s="355"/>
      <c r="FV49" s="356"/>
      <c r="FW49" s="354"/>
      <c r="FX49" s="355"/>
      <c r="FY49" s="355"/>
      <c r="FZ49" s="355"/>
      <c r="GA49" s="355"/>
      <c r="GB49" s="355"/>
      <c r="GC49" s="356"/>
      <c r="GD49" s="411"/>
      <c r="GE49" s="355"/>
      <c r="GF49" s="355"/>
      <c r="GG49" s="355"/>
      <c r="GH49" s="355"/>
      <c r="GI49" s="355"/>
      <c r="GJ49" s="453"/>
      <c r="GK49" s="408"/>
      <c r="GL49" s="409"/>
      <c r="GM49" s="409"/>
      <c r="GN49" s="409"/>
      <c r="GO49" s="409"/>
      <c r="GP49" s="409"/>
      <c r="GQ49" s="410"/>
      <c r="GR49" s="411"/>
      <c r="GS49" s="355"/>
      <c r="GT49" s="355"/>
      <c r="GU49" s="355"/>
      <c r="GV49" s="355"/>
      <c r="GW49" s="355"/>
      <c r="GX49" s="356"/>
      <c r="GY49" s="390">
        <v>124.2563966304708</v>
      </c>
      <c r="GZ49" s="391">
        <v>1.905983</v>
      </c>
      <c r="HA49" s="391">
        <v>641.48146263176864</v>
      </c>
      <c r="HB49" s="391">
        <v>0</v>
      </c>
      <c r="HC49" s="391">
        <v>0</v>
      </c>
      <c r="HD49" s="391">
        <v>0</v>
      </c>
      <c r="HE49" s="392">
        <v>185.21232570083333</v>
      </c>
      <c r="HF49" s="390">
        <v>576.63162434999992</v>
      </c>
      <c r="HG49" s="391">
        <v>369.70045054000002</v>
      </c>
      <c r="HH49" s="391">
        <v>563.79194149749992</v>
      </c>
      <c r="HI49" s="391">
        <v>0</v>
      </c>
      <c r="HJ49" s="391">
        <v>0</v>
      </c>
      <c r="HK49" s="391">
        <v>0</v>
      </c>
      <c r="HL49" s="392">
        <v>1344.95480015</v>
      </c>
      <c r="HM49" s="354"/>
      <c r="HN49" s="355"/>
      <c r="HO49" s="355"/>
      <c r="HP49" s="355"/>
      <c r="HQ49" s="355"/>
      <c r="HR49" s="355"/>
      <c r="HS49" s="356"/>
      <c r="HT49" s="354"/>
      <c r="HU49" s="355"/>
      <c r="HV49" s="355"/>
      <c r="HW49" s="355"/>
      <c r="HX49" s="355"/>
      <c r="HY49" s="355"/>
      <c r="HZ49" s="356"/>
      <c r="IA49" s="354"/>
      <c r="IB49" s="355"/>
      <c r="IC49" s="355"/>
      <c r="ID49" s="355"/>
      <c r="IE49" s="355"/>
      <c r="IF49" s="355"/>
      <c r="IG49" s="356"/>
      <c r="IH49" s="354"/>
      <c r="II49" s="355"/>
      <c r="IJ49" s="355"/>
      <c r="IK49" s="355"/>
      <c r="IL49" s="355"/>
      <c r="IM49" s="355"/>
      <c r="IN49" s="356"/>
      <c r="IO49" s="354"/>
      <c r="IP49" s="355"/>
      <c r="IQ49" s="355"/>
      <c r="IR49" s="355"/>
      <c r="IS49" s="355"/>
      <c r="IT49" s="355"/>
      <c r="IU49" s="453"/>
      <c r="IV49" s="354"/>
      <c r="IW49" s="355"/>
      <c r="IX49" s="355"/>
      <c r="IY49" s="355"/>
      <c r="IZ49" s="355"/>
      <c r="JA49" s="355"/>
      <c r="JB49" s="356"/>
    </row>
    <row r="50" spans="2:262" s="18" customFormat="1" ht="25" customHeight="1" thickTop="1" x14ac:dyDescent="0.35">
      <c r="B50" s="228">
        <v>2012</v>
      </c>
      <c r="C50" s="229" t="s">
        <v>49</v>
      </c>
      <c r="D50" s="365">
        <v>1150.81</v>
      </c>
      <c r="E50" s="363">
        <v>83</v>
      </c>
      <c r="F50" s="363">
        <v>264</v>
      </c>
      <c r="G50" s="363">
        <v>0</v>
      </c>
      <c r="H50" s="363">
        <v>0</v>
      </c>
      <c r="I50" s="363">
        <v>0</v>
      </c>
      <c r="J50" s="366">
        <v>959.93</v>
      </c>
      <c r="K50" s="375">
        <v>2482</v>
      </c>
      <c r="L50" s="376">
        <v>4</v>
      </c>
      <c r="M50" s="376">
        <v>1208</v>
      </c>
      <c r="N50" s="376">
        <v>0</v>
      </c>
      <c r="O50" s="376">
        <v>0</v>
      </c>
      <c r="P50" s="376">
        <v>0</v>
      </c>
      <c r="Q50" s="377">
        <v>10585</v>
      </c>
      <c r="R50" s="367"/>
      <c r="S50" s="368"/>
      <c r="T50" s="368"/>
      <c r="U50" s="368"/>
      <c r="V50" s="368"/>
      <c r="W50" s="368"/>
      <c r="X50" s="369"/>
      <c r="Y50" s="367"/>
      <c r="Z50" s="368"/>
      <c r="AA50" s="368"/>
      <c r="AB50" s="368"/>
      <c r="AC50" s="368"/>
      <c r="AD50" s="368"/>
      <c r="AE50" s="369"/>
      <c r="AF50" s="429"/>
      <c r="AG50" s="430"/>
      <c r="AH50" s="430"/>
      <c r="AI50" s="430"/>
      <c r="AJ50" s="430"/>
      <c r="AK50" s="430"/>
      <c r="AL50" s="482"/>
      <c r="AM50" s="365">
        <v>247.97</v>
      </c>
      <c r="AN50" s="363">
        <v>218.63</v>
      </c>
      <c r="AO50" s="363">
        <v>12.77</v>
      </c>
      <c r="AP50" s="363">
        <v>9</v>
      </c>
      <c r="AQ50" s="363">
        <v>16</v>
      </c>
      <c r="AR50" s="363">
        <v>0</v>
      </c>
      <c r="AS50" s="366">
        <v>102.18</v>
      </c>
      <c r="AT50" s="365">
        <v>458.23700201330001</v>
      </c>
      <c r="AU50" s="363">
        <v>372.08881464380005</v>
      </c>
      <c r="AV50" s="363">
        <v>404.66298733229996</v>
      </c>
      <c r="AW50" s="363">
        <v>5.0465258318999995</v>
      </c>
      <c r="AX50" s="363">
        <v>76.958554197300003</v>
      </c>
      <c r="AY50" s="363">
        <v>0</v>
      </c>
      <c r="AZ50" s="366">
        <v>320.52331998770001</v>
      </c>
      <c r="BA50" s="367"/>
      <c r="BB50" s="368"/>
      <c r="BC50" s="368"/>
      <c r="BD50" s="368"/>
      <c r="BE50" s="368"/>
      <c r="BF50" s="368"/>
      <c r="BG50" s="369"/>
      <c r="BH50" s="365">
        <v>103.54848875343384</v>
      </c>
      <c r="BI50" s="363">
        <v>86.947484177598938</v>
      </c>
      <c r="BJ50" s="363">
        <v>78.812224431252957</v>
      </c>
      <c r="BK50" s="363">
        <v>0</v>
      </c>
      <c r="BL50" s="363">
        <v>58.038253024186432</v>
      </c>
      <c r="BM50" s="363">
        <v>0</v>
      </c>
      <c r="BN50" s="366">
        <v>0</v>
      </c>
      <c r="BO50" s="365">
        <v>81.387192960000007</v>
      </c>
      <c r="BP50" s="363">
        <v>70.255043080000007</v>
      </c>
      <c r="BQ50" s="363">
        <v>46.300780960000004</v>
      </c>
      <c r="BR50" s="363">
        <v>144.90688083000001</v>
      </c>
      <c r="BS50" s="363">
        <v>32.004068930000003</v>
      </c>
      <c r="BT50" s="363">
        <v>0</v>
      </c>
      <c r="BU50" s="366">
        <v>-75.015181900000059</v>
      </c>
      <c r="BV50" s="367"/>
      <c r="BW50" s="368"/>
      <c r="BX50" s="368"/>
      <c r="BY50" s="368"/>
      <c r="BZ50" s="368"/>
      <c r="CA50" s="368"/>
      <c r="CB50" s="369"/>
      <c r="CC50" s="367"/>
      <c r="CD50" s="368"/>
      <c r="CE50" s="368"/>
      <c r="CF50" s="368"/>
      <c r="CG50" s="368"/>
      <c r="CH50" s="368"/>
      <c r="CI50" s="369"/>
      <c r="CJ50" s="367"/>
      <c r="CK50" s="368"/>
      <c r="CL50" s="368"/>
      <c r="CM50" s="368"/>
      <c r="CN50" s="368"/>
      <c r="CO50" s="368"/>
      <c r="CP50" s="369"/>
      <c r="CQ50" s="367"/>
      <c r="CR50" s="368"/>
      <c r="CS50" s="368"/>
      <c r="CT50" s="368"/>
      <c r="CU50" s="368"/>
      <c r="CV50" s="368"/>
      <c r="CW50" s="369"/>
      <c r="CX50" s="367"/>
      <c r="CY50" s="368"/>
      <c r="CZ50" s="368"/>
      <c r="DA50" s="368"/>
      <c r="DB50" s="368"/>
      <c r="DC50" s="368"/>
      <c r="DD50" s="369"/>
      <c r="DE50" s="367"/>
      <c r="DF50" s="368"/>
      <c r="DG50" s="368"/>
      <c r="DH50" s="368"/>
      <c r="DI50" s="368"/>
      <c r="DJ50" s="368"/>
      <c r="DK50" s="369"/>
      <c r="DL50" s="367"/>
      <c r="DM50" s="368"/>
      <c r="DN50" s="368"/>
      <c r="DO50" s="368"/>
      <c r="DP50" s="368"/>
      <c r="DQ50" s="368"/>
      <c r="DR50" s="369"/>
      <c r="DS50" s="367"/>
      <c r="DT50" s="368"/>
      <c r="DU50" s="368"/>
      <c r="DV50" s="368"/>
      <c r="DW50" s="368"/>
      <c r="DX50" s="368"/>
      <c r="DY50" s="369"/>
      <c r="DZ50" s="367"/>
      <c r="EA50" s="368"/>
      <c r="EB50" s="368"/>
      <c r="EC50" s="368"/>
      <c r="ED50" s="368"/>
      <c r="EE50" s="368"/>
      <c r="EF50" s="369"/>
      <c r="EG50" s="367"/>
      <c r="EH50" s="368"/>
      <c r="EI50" s="368"/>
      <c r="EJ50" s="368"/>
      <c r="EK50" s="368"/>
      <c r="EL50" s="368"/>
      <c r="EM50" s="369"/>
      <c r="EN50" s="367"/>
      <c r="EO50" s="368"/>
      <c r="EP50" s="368"/>
      <c r="EQ50" s="368"/>
      <c r="ER50" s="368"/>
      <c r="ES50" s="368"/>
      <c r="ET50" s="369"/>
      <c r="EU50" s="367"/>
      <c r="EV50" s="368"/>
      <c r="EW50" s="368"/>
      <c r="EX50" s="368"/>
      <c r="EY50" s="368"/>
      <c r="EZ50" s="368"/>
      <c r="FA50" s="369"/>
      <c r="FB50" s="367"/>
      <c r="FC50" s="368"/>
      <c r="FD50" s="368"/>
      <c r="FE50" s="368"/>
      <c r="FF50" s="368"/>
      <c r="FG50" s="368"/>
      <c r="FH50" s="369"/>
      <c r="FI50" s="367"/>
      <c r="FJ50" s="368"/>
      <c r="FK50" s="368"/>
      <c r="FL50" s="368"/>
      <c r="FM50" s="368"/>
      <c r="FN50" s="368"/>
      <c r="FO50" s="369"/>
      <c r="FP50" s="367"/>
      <c r="FQ50" s="368"/>
      <c r="FR50" s="368"/>
      <c r="FS50" s="368"/>
      <c r="FT50" s="368"/>
      <c r="FU50" s="368"/>
      <c r="FV50" s="369"/>
      <c r="FW50" s="367"/>
      <c r="FX50" s="368"/>
      <c r="FY50" s="368"/>
      <c r="FZ50" s="368"/>
      <c r="GA50" s="368"/>
      <c r="GB50" s="368"/>
      <c r="GC50" s="369"/>
      <c r="GD50" s="450"/>
      <c r="GE50" s="368"/>
      <c r="GF50" s="368"/>
      <c r="GG50" s="368"/>
      <c r="GH50" s="368"/>
      <c r="GI50" s="368"/>
      <c r="GJ50" s="451"/>
      <c r="GK50" s="367"/>
      <c r="GL50" s="368"/>
      <c r="GM50" s="368"/>
      <c r="GN50" s="368"/>
      <c r="GO50" s="368"/>
      <c r="GP50" s="368"/>
      <c r="GQ50" s="369"/>
      <c r="GR50" s="450"/>
      <c r="GS50" s="368"/>
      <c r="GT50" s="368"/>
      <c r="GU50" s="368"/>
      <c r="GV50" s="368"/>
      <c r="GW50" s="368"/>
      <c r="GX50" s="369"/>
      <c r="GY50" s="365">
        <v>139.20868794999998</v>
      </c>
      <c r="GZ50" s="363">
        <v>201.26636728</v>
      </c>
      <c r="HA50" s="363">
        <v>884.21152187209987</v>
      </c>
      <c r="HB50" s="363">
        <v>0</v>
      </c>
      <c r="HC50" s="363">
        <v>0</v>
      </c>
      <c r="HD50" s="363">
        <v>0</v>
      </c>
      <c r="HE50" s="366">
        <v>375.85268235999996</v>
      </c>
      <c r="HF50" s="365">
        <v>0</v>
      </c>
      <c r="HG50" s="363"/>
      <c r="HH50" s="363"/>
      <c r="HI50" s="363">
        <v>0</v>
      </c>
      <c r="HJ50" s="363">
        <v>0</v>
      </c>
      <c r="HK50" s="363">
        <v>0</v>
      </c>
      <c r="HL50" s="366"/>
      <c r="HM50" s="367"/>
      <c r="HN50" s="368"/>
      <c r="HO50" s="368"/>
      <c r="HP50" s="368"/>
      <c r="HQ50" s="368"/>
      <c r="HR50" s="368"/>
      <c r="HS50" s="369"/>
      <c r="HT50" s="367"/>
      <c r="HU50" s="368"/>
      <c r="HV50" s="368"/>
      <c r="HW50" s="368"/>
      <c r="HX50" s="368"/>
      <c r="HY50" s="368"/>
      <c r="HZ50" s="369"/>
      <c r="IA50" s="367"/>
      <c r="IB50" s="368"/>
      <c r="IC50" s="368"/>
      <c r="ID50" s="368"/>
      <c r="IE50" s="368"/>
      <c r="IF50" s="368"/>
      <c r="IG50" s="369"/>
      <c r="IH50" s="367"/>
      <c r="II50" s="368"/>
      <c r="IJ50" s="368"/>
      <c r="IK50" s="368"/>
      <c r="IL50" s="368"/>
      <c r="IM50" s="368"/>
      <c r="IN50" s="369"/>
      <c r="IO50" s="367"/>
      <c r="IP50" s="368"/>
      <c r="IQ50" s="368"/>
      <c r="IR50" s="368"/>
      <c r="IS50" s="368"/>
      <c r="IT50" s="368"/>
      <c r="IU50" s="451"/>
      <c r="IV50" s="367"/>
      <c r="IW50" s="368"/>
      <c r="IX50" s="368"/>
      <c r="IY50" s="368"/>
      <c r="IZ50" s="368"/>
      <c r="JA50" s="368"/>
      <c r="JB50" s="369"/>
    </row>
    <row r="51" spans="2:262" s="18" customFormat="1" ht="25" customHeight="1" x14ac:dyDescent="0.35">
      <c r="B51" s="198">
        <v>2012</v>
      </c>
      <c r="C51" s="199" t="s">
        <v>50</v>
      </c>
      <c r="D51" s="312">
        <v>1955</v>
      </c>
      <c r="E51" s="313">
        <v>81</v>
      </c>
      <c r="F51" s="313">
        <v>221</v>
      </c>
      <c r="G51" s="313">
        <v>0</v>
      </c>
      <c r="H51" s="313">
        <v>0</v>
      </c>
      <c r="I51" s="313">
        <v>0</v>
      </c>
      <c r="J51" s="314">
        <v>1677</v>
      </c>
      <c r="K51" s="483"/>
      <c r="L51" s="484"/>
      <c r="M51" s="484"/>
      <c r="N51" s="484"/>
      <c r="O51" s="484"/>
      <c r="P51" s="484"/>
      <c r="Q51" s="485"/>
      <c r="R51" s="372"/>
      <c r="S51" s="373"/>
      <c r="T51" s="373"/>
      <c r="U51" s="373"/>
      <c r="V51" s="373"/>
      <c r="W51" s="373"/>
      <c r="X51" s="374"/>
      <c r="Y51" s="372"/>
      <c r="Z51" s="373"/>
      <c r="AA51" s="373"/>
      <c r="AB51" s="373"/>
      <c r="AC51" s="373"/>
      <c r="AD51" s="373"/>
      <c r="AE51" s="374"/>
      <c r="AF51" s="432"/>
      <c r="AG51" s="433"/>
      <c r="AH51" s="433"/>
      <c r="AI51" s="433"/>
      <c r="AJ51" s="433"/>
      <c r="AK51" s="433"/>
      <c r="AL51" s="486"/>
      <c r="AM51" s="312">
        <v>230.38</v>
      </c>
      <c r="AN51" s="313">
        <v>206.63</v>
      </c>
      <c r="AO51" s="313">
        <v>15.16</v>
      </c>
      <c r="AP51" s="313">
        <v>6</v>
      </c>
      <c r="AQ51" s="313">
        <v>21.28</v>
      </c>
      <c r="AR51" s="313">
        <v>0</v>
      </c>
      <c r="AS51" s="314">
        <v>115.06</v>
      </c>
      <c r="AT51" s="312">
        <v>256</v>
      </c>
      <c r="AU51" s="313">
        <v>121</v>
      </c>
      <c r="AV51" s="313">
        <v>471</v>
      </c>
      <c r="AW51" s="313">
        <v>4</v>
      </c>
      <c r="AX51" s="313">
        <v>59</v>
      </c>
      <c r="AY51" s="313">
        <v>0</v>
      </c>
      <c r="AZ51" s="314">
        <v>153</v>
      </c>
      <c r="BA51" s="372"/>
      <c r="BB51" s="373"/>
      <c r="BC51" s="373"/>
      <c r="BD51" s="373"/>
      <c r="BE51" s="373"/>
      <c r="BF51" s="373"/>
      <c r="BG51" s="374"/>
      <c r="BH51" s="312">
        <v>99.69</v>
      </c>
      <c r="BI51" s="313">
        <v>87.48</v>
      </c>
      <c r="BJ51" s="313">
        <v>178.21</v>
      </c>
      <c r="BK51" s="313">
        <v>0</v>
      </c>
      <c r="BL51" s="313">
        <v>48.72</v>
      </c>
      <c r="BM51" s="313">
        <v>0</v>
      </c>
      <c r="BN51" s="314">
        <v>0</v>
      </c>
      <c r="BO51" s="312">
        <v>66.716636539999996</v>
      </c>
      <c r="BP51" s="313">
        <v>80.642874800000001</v>
      </c>
      <c r="BQ51" s="313">
        <v>35.250668870000005</v>
      </c>
      <c r="BR51" s="313">
        <v>30.550339999999998</v>
      </c>
      <c r="BS51" s="313">
        <v>22.377979280000002</v>
      </c>
      <c r="BT51" s="313">
        <v>0</v>
      </c>
      <c r="BU51" s="314">
        <v>729.42878430999997</v>
      </c>
      <c r="BV51" s="372"/>
      <c r="BW51" s="373"/>
      <c r="BX51" s="373"/>
      <c r="BY51" s="373"/>
      <c r="BZ51" s="373"/>
      <c r="CA51" s="373"/>
      <c r="CB51" s="374"/>
      <c r="CC51" s="372"/>
      <c r="CD51" s="373"/>
      <c r="CE51" s="373"/>
      <c r="CF51" s="373"/>
      <c r="CG51" s="373"/>
      <c r="CH51" s="373"/>
      <c r="CI51" s="374"/>
      <c r="CJ51" s="372"/>
      <c r="CK51" s="373"/>
      <c r="CL51" s="373"/>
      <c r="CM51" s="373"/>
      <c r="CN51" s="373"/>
      <c r="CO51" s="373"/>
      <c r="CP51" s="374"/>
      <c r="CQ51" s="372"/>
      <c r="CR51" s="373"/>
      <c r="CS51" s="373"/>
      <c r="CT51" s="373"/>
      <c r="CU51" s="373"/>
      <c r="CV51" s="373"/>
      <c r="CW51" s="374"/>
      <c r="CX51" s="372"/>
      <c r="CY51" s="373"/>
      <c r="CZ51" s="373"/>
      <c r="DA51" s="373"/>
      <c r="DB51" s="373"/>
      <c r="DC51" s="373"/>
      <c r="DD51" s="374"/>
      <c r="DE51" s="372"/>
      <c r="DF51" s="373"/>
      <c r="DG51" s="373"/>
      <c r="DH51" s="373"/>
      <c r="DI51" s="373"/>
      <c r="DJ51" s="373"/>
      <c r="DK51" s="374"/>
      <c r="DL51" s="372"/>
      <c r="DM51" s="373"/>
      <c r="DN51" s="373"/>
      <c r="DO51" s="373"/>
      <c r="DP51" s="373"/>
      <c r="DQ51" s="373"/>
      <c r="DR51" s="374"/>
      <c r="DS51" s="372"/>
      <c r="DT51" s="373"/>
      <c r="DU51" s="373"/>
      <c r="DV51" s="373"/>
      <c r="DW51" s="373"/>
      <c r="DX51" s="373"/>
      <c r="DY51" s="374"/>
      <c r="DZ51" s="372"/>
      <c r="EA51" s="373"/>
      <c r="EB51" s="373"/>
      <c r="EC51" s="373"/>
      <c r="ED51" s="373"/>
      <c r="EE51" s="373"/>
      <c r="EF51" s="374"/>
      <c r="EG51" s="372"/>
      <c r="EH51" s="373"/>
      <c r="EI51" s="373"/>
      <c r="EJ51" s="373"/>
      <c r="EK51" s="373"/>
      <c r="EL51" s="373"/>
      <c r="EM51" s="374"/>
      <c r="EN51" s="372"/>
      <c r="EO51" s="373"/>
      <c r="EP51" s="373"/>
      <c r="EQ51" s="373"/>
      <c r="ER51" s="373"/>
      <c r="ES51" s="373"/>
      <c r="ET51" s="374"/>
      <c r="EU51" s="372"/>
      <c r="EV51" s="373"/>
      <c r="EW51" s="373"/>
      <c r="EX51" s="373"/>
      <c r="EY51" s="373"/>
      <c r="EZ51" s="373"/>
      <c r="FA51" s="374"/>
      <c r="FB51" s="372"/>
      <c r="FC51" s="373"/>
      <c r="FD51" s="373"/>
      <c r="FE51" s="373"/>
      <c r="FF51" s="373"/>
      <c r="FG51" s="373"/>
      <c r="FH51" s="374"/>
      <c r="FI51" s="372"/>
      <c r="FJ51" s="373"/>
      <c r="FK51" s="373"/>
      <c r="FL51" s="373"/>
      <c r="FM51" s="373"/>
      <c r="FN51" s="373"/>
      <c r="FO51" s="374"/>
      <c r="FP51" s="372"/>
      <c r="FQ51" s="373"/>
      <c r="FR51" s="373"/>
      <c r="FS51" s="373"/>
      <c r="FT51" s="373"/>
      <c r="FU51" s="373"/>
      <c r="FV51" s="374"/>
      <c r="FW51" s="372"/>
      <c r="FX51" s="373"/>
      <c r="FY51" s="373"/>
      <c r="FZ51" s="373"/>
      <c r="GA51" s="373"/>
      <c r="GB51" s="373"/>
      <c r="GC51" s="374"/>
      <c r="GD51" s="424"/>
      <c r="GE51" s="373"/>
      <c r="GF51" s="373"/>
      <c r="GG51" s="373"/>
      <c r="GH51" s="373"/>
      <c r="GI51" s="373"/>
      <c r="GJ51" s="452"/>
      <c r="GK51" s="372"/>
      <c r="GL51" s="373"/>
      <c r="GM51" s="373"/>
      <c r="GN51" s="373"/>
      <c r="GO51" s="373"/>
      <c r="GP51" s="373"/>
      <c r="GQ51" s="374"/>
      <c r="GR51" s="424"/>
      <c r="GS51" s="373"/>
      <c r="GT51" s="373"/>
      <c r="GU51" s="373"/>
      <c r="GV51" s="373"/>
      <c r="GW51" s="373"/>
      <c r="GX51" s="374"/>
      <c r="GY51" s="312">
        <v>183.26694795</v>
      </c>
      <c r="GZ51" s="313">
        <v>10.1175</v>
      </c>
      <c r="HA51" s="313">
        <v>612.80107563000001</v>
      </c>
      <c r="HB51" s="313">
        <v>0</v>
      </c>
      <c r="HC51" s="313">
        <v>0</v>
      </c>
      <c r="HD51" s="313">
        <v>0</v>
      </c>
      <c r="HE51" s="314">
        <v>687.70411581666679</v>
      </c>
      <c r="HF51" s="312">
        <v>399.10815000000002</v>
      </c>
      <c r="HG51" s="313">
        <v>0</v>
      </c>
      <c r="HH51" s="313">
        <v>244.202586</v>
      </c>
      <c r="HI51" s="313">
        <v>0</v>
      </c>
      <c r="HJ51" s="313">
        <v>0</v>
      </c>
      <c r="HK51" s="313">
        <v>0</v>
      </c>
      <c r="HL51" s="314">
        <v>1289.9258384999998</v>
      </c>
      <c r="HM51" s="372"/>
      <c r="HN51" s="373"/>
      <c r="HO51" s="373"/>
      <c r="HP51" s="373"/>
      <c r="HQ51" s="373"/>
      <c r="HR51" s="373"/>
      <c r="HS51" s="374"/>
      <c r="HT51" s="372"/>
      <c r="HU51" s="373"/>
      <c r="HV51" s="373"/>
      <c r="HW51" s="373"/>
      <c r="HX51" s="373"/>
      <c r="HY51" s="373"/>
      <c r="HZ51" s="374"/>
      <c r="IA51" s="372"/>
      <c r="IB51" s="373"/>
      <c r="IC51" s="373"/>
      <c r="ID51" s="373"/>
      <c r="IE51" s="373"/>
      <c r="IF51" s="373"/>
      <c r="IG51" s="374"/>
      <c r="IH51" s="372"/>
      <c r="II51" s="373"/>
      <c r="IJ51" s="373"/>
      <c r="IK51" s="373"/>
      <c r="IL51" s="373"/>
      <c r="IM51" s="373"/>
      <c r="IN51" s="374"/>
      <c r="IO51" s="372"/>
      <c r="IP51" s="373"/>
      <c r="IQ51" s="373"/>
      <c r="IR51" s="373"/>
      <c r="IS51" s="373"/>
      <c r="IT51" s="373"/>
      <c r="IU51" s="452"/>
      <c r="IV51" s="372"/>
      <c r="IW51" s="373"/>
      <c r="IX51" s="373"/>
      <c r="IY51" s="373"/>
      <c r="IZ51" s="373"/>
      <c r="JA51" s="373"/>
      <c r="JB51" s="374"/>
    </row>
    <row r="52" spans="2:262" s="18" customFormat="1" ht="25" customHeight="1" x14ac:dyDescent="0.35">
      <c r="B52" s="198">
        <v>2012</v>
      </c>
      <c r="C52" s="199" t="s">
        <v>47</v>
      </c>
      <c r="D52" s="312">
        <v>1783</v>
      </c>
      <c r="E52" s="313">
        <v>148</v>
      </c>
      <c r="F52" s="313">
        <v>258</v>
      </c>
      <c r="G52" s="313">
        <v>0</v>
      </c>
      <c r="H52" s="313">
        <v>0</v>
      </c>
      <c r="I52" s="313">
        <v>0</v>
      </c>
      <c r="J52" s="314">
        <v>1313</v>
      </c>
      <c r="K52" s="483"/>
      <c r="L52" s="484"/>
      <c r="M52" s="484"/>
      <c r="N52" s="484"/>
      <c r="O52" s="484"/>
      <c r="P52" s="484"/>
      <c r="Q52" s="485"/>
      <c r="R52" s="372"/>
      <c r="S52" s="373"/>
      <c r="T52" s="373"/>
      <c r="U52" s="373"/>
      <c r="V52" s="373"/>
      <c r="W52" s="373"/>
      <c r="X52" s="374"/>
      <c r="Y52" s="372"/>
      <c r="Z52" s="373"/>
      <c r="AA52" s="373"/>
      <c r="AB52" s="373"/>
      <c r="AC52" s="373"/>
      <c r="AD52" s="373"/>
      <c r="AE52" s="374"/>
      <c r="AF52" s="432"/>
      <c r="AG52" s="433"/>
      <c r="AH52" s="433"/>
      <c r="AI52" s="433"/>
      <c r="AJ52" s="433"/>
      <c r="AK52" s="433"/>
      <c r="AL52" s="486"/>
      <c r="AM52" s="312">
        <v>259.93</v>
      </c>
      <c r="AN52" s="313">
        <v>152.43</v>
      </c>
      <c r="AO52" s="313">
        <v>15.88</v>
      </c>
      <c r="AP52" s="313">
        <v>6.9</v>
      </c>
      <c r="AQ52" s="313">
        <v>16.53</v>
      </c>
      <c r="AR52" s="313">
        <v>0</v>
      </c>
      <c r="AS52" s="314">
        <v>67.73</v>
      </c>
      <c r="AT52" s="312">
        <v>266</v>
      </c>
      <c r="AU52" s="313">
        <v>263</v>
      </c>
      <c r="AV52" s="313">
        <v>561</v>
      </c>
      <c r="AW52" s="313">
        <v>0</v>
      </c>
      <c r="AX52" s="313">
        <v>77</v>
      </c>
      <c r="AY52" s="313">
        <v>0</v>
      </c>
      <c r="AZ52" s="314">
        <v>281</v>
      </c>
      <c r="BA52" s="372"/>
      <c r="BB52" s="373"/>
      <c r="BC52" s="373"/>
      <c r="BD52" s="373"/>
      <c r="BE52" s="373"/>
      <c r="BF52" s="373"/>
      <c r="BG52" s="374"/>
      <c r="BH52" s="312">
        <v>106.61994762801376</v>
      </c>
      <c r="BI52" s="313">
        <v>131.7170607708</v>
      </c>
      <c r="BJ52" s="313">
        <v>50.51971750273632</v>
      </c>
      <c r="BK52" s="313">
        <v>45.21</v>
      </c>
      <c r="BL52" s="313">
        <v>49.868584630861847</v>
      </c>
      <c r="BM52" s="313">
        <v>0</v>
      </c>
      <c r="BN52" s="314">
        <v>484.97659112000008</v>
      </c>
      <c r="BO52" s="312">
        <v>79.507116210000007</v>
      </c>
      <c r="BP52" s="313">
        <v>87.138342379999997</v>
      </c>
      <c r="BQ52" s="313">
        <v>36.749539429999999</v>
      </c>
      <c r="BR52" s="313">
        <v>30.210684990000001</v>
      </c>
      <c r="BS52" s="313">
        <v>38.0676104</v>
      </c>
      <c r="BT52" s="313">
        <v>0</v>
      </c>
      <c r="BU52" s="314">
        <v>486.00243034999994</v>
      </c>
      <c r="BV52" s="372"/>
      <c r="BW52" s="373"/>
      <c r="BX52" s="373"/>
      <c r="BY52" s="373"/>
      <c r="BZ52" s="373"/>
      <c r="CA52" s="373"/>
      <c r="CB52" s="374"/>
      <c r="CC52" s="372"/>
      <c r="CD52" s="373"/>
      <c r="CE52" s="373"/>
      <c r="CF52" s="373"/>
      <c r="CG52" s="373"/>
      <c r="CH52" s="373"/>
      <c r="CI52" s="374"/>
      <c r="CJ52" s="372"/>
      <c r="CK52" s="373"/>
      <c r="CL52" s="373"/>
      <c r="CM52" s="373"/>
      <c r="CN52" s="373"/>
      <c r="CO52" s="373"/>
      <c r="CP52" s="374"/>
      <c r="CQ52" s="372"/>
      <c r="CR52" s="373"/>
      <c r="CS52" s="373"/>
      <c r="CT52" s="373"/>
      <c r="CU52" s="373"/>
      <c r="CV52" s="373"/>
      <c r="CW52" s="374"/>
      <c r="CX52" s="372"/>
      <c r="CY52" s="373"/>
      <c r="CZ52" s="373"/>
      <c r="DA52" s="373"/>
      <c r="DB52" s="373"/>
      <c r="DC52" s="373"/>
      <c r="DD52" s="374"/>
      <c r="DE52" s="372"/>
      <c r="DF52" s="373"/>
      <c r="DG52" s="373"/>
      <c r="DH52" s="373"/>
      <c r="DI52" s="373"/>
      <c r="DJ52" s="373"/>
      <c r="DK52" s="374"/>
      <c r="DL52" s="372"/>
      <c r="DM52" s="373"/>
      <c r="DN52" s="373"/>
      <c r="DO52" s="373"/>
      <c r="DP52" s="373"/>
      <c r="DQ52" s="373"/>
      <c r="DR52" s="374"/>
      <c r="DS52" s="372"/>
      <c r="DT52" s="373"/>
      <c r="DU52" s="373"/>
      <c r="DV52" s="373"/>
      <c r="DW52" s="373"/>
      <c r="DX52" s="373"/>
      <c r="DY52" s="374"/>
      <c r="DZ52" s="372"/>
      <c r="EA52" s="373"/>
      <c r="EB52" s="373"/>
      <c r="EC52" s="373"/>
      <c r="ED52" s="373"/>
      <c r="EE52" s="373"/>
      <c r="EF52" s="374"/>
      <c r="EG52" s="372"/>
      <c r="EH52" s="373"/>
      <c r="EI52" s="373"/>
      <c r="EJ52" s="373"/>
      <c r="EK52" s="373"/>
      <c r="EL52" s="373"/>
      <c r="EM52" s="374"/>
      <c r="EN52" s="372"/>
      <c r="EO52" s="373"/>
      <c r="EP52" s="373"/>
      <c r="EQ52" s="373"/>
      <c r="ER52" s="373"/>
      <c r="ES52" s="373"/>
      <c r="ET52" s="374"/>
      <c r="EU52" s="372"/>
      <c r="EV52" s="373"/>
      <c r="EW52" s="373"/>
      <c r="EX52" s="373"/>
      <c r="EY52" s="373"/>
      <c r="EZ52" s="373"/>
      <c r="FA52" s="374"/>
      <c r="FB52" s="372"/>
      <c r="FC52" s="373"/>
      <c r="FD52" s="373"/>
      <c r="FE52" s="373"/>
      <c r="FF52" s="373"/>
      <c r="FG52" s="373"/>
      <c r="FH52" s="374"/>
      <c r="FI52" s="372"/>
      <c r="FJ52" s="373"/>
      <c r="FK52" s="373"/>
      <c r="FL52" s="373"/>
      <c r="FM52" s="373"/>
      <c r="FN52" s="373"/>
      <c r="FO52" s="374"/>
      <c r="FP52" s="372"/>
      <c r="FQ52" s="373"/>
      <c r="FR52" s="373"/>
      <c r="FS52" s="373"/>
      <c r="FT52" s="373"/>
      <c r="FU52" s="373"/>
      <c r="FV52" s="374"/>
      <c r="FW52" s="372"/>
      <c r="FX52" s="373"/>
      <c r="FY52" s="373"/>
      <c r="FZ52" s="373"/>
      <c r="GA52" s="373"/>
      <c r="GB52" s="373"/>
      <c r="GC52" s="374"/>
      <c r="GD52" s="424"/>
      <c r="GE52" s="373"/>
      <c r="GF52" s="373"/>
      <c r="GG52" s="373"/>
      <c r="GH52" s="373"/>
      <c r="GI52" s="373"/>
      <c r="GJ52" s="452"/>
      <c r="GK52" s="372"/>
      <c r="GL52" s="373"/>
      <c r="GM52" s="373"/>
      <c r="GN52" s="373"/>
      <c r="GO52" s="373"/>
      <c r="GP52" s="373"/>
      <c r="GQ52" s="374"/>
      <c r="GR52" s="424"/>
      <c r="GS52" s="373"/>
      <c r="GT52" s="373"/>
      <c r="GU52" s="373"/>
      <c r="GV52" s="373"/>
      <c r="GW52" s="373"/>
      <c r="GX52" s="374"/>
      <c r="GY52" s="312">
        <v>290.43138499999998</v>
      </c>
      <c r="GZ52" s="313">
        <v>10.771644720000001</v>
      </c>
      <c r="HA52" s="313">
        <v>608.09813554999994</v>
      </c>
      <c r="HB52" s="313">
        <v>0</v>
      </c>
      <c r="HC52" s="313">
        <v>0</v>
      </c>
      <c r="HD52" s="313">
        <v>0</v>
      </c>
      <c r="HE52" s="314">
        <v>766.78107396666667</v>
      </c>
      <c r="HF52" s="312">
        <v>562.50108351999984</v>
      </c>
      <c r="HG52" s="313">
        <v>1334.7086569099997</v>
      </c>
      <c r="HH52" s="313">
        <v>286.32795786999992</v>
      </c>
      <c r="HI52" s="313">
        <v>0</v>
      </c>
      <c r="HJ52" s="313">
        <v>0</v>
      </c>
      <c r="HK52" s="313">
        <v>0</v>
      </c>
      <c r="HL52" s="314">
        <v>60.849386599999988</v>
      </c>
      <c r="HM52" s="372"/>
      <c r="HN52" s="373"/>
      <c r="HO52" s="373"/>
      <c r="HP52" s="373"/>
      <c r="HQ52" s="373"/>
      <c r="HR52" s="373"/>
      <c r="HS52" s="374"/>
      <c r="HT52" s="372"/>
      <c r="HU52" s="373"/>
      <c r="HV52" s="373"/>
      <c r="HW52" s="373"/>
      <c r="HX52" s="373"/>
      <c r="HY52" s="373"/>
      <c r="HZ52" s="374"/>
      <c r="IA52" s="372"/>
      <c r="IB52" s="373"/>
      <c r="IC52" s="373"/>
      <c r="ID52" s="373"/>
      <c r="IE52" s="373"/>
      <c r="IF52" s="373"/>
      <c r="IG52" s="374"/>
      <c r="IH52" s="372"/>
      <c r="II52" s="373"/>
      <c r="IJ52" s="373"/>
      <c r="IK52" s="373"/>
      <c r="IL52" s="373"/>
      <c r="IM52" s="373"/>
      <c r="IN52" s="374"/>
      <c r="IO52" s="372"/>
      <c r="IP52" s="373"/>
      <c r="IQ52" s="373"/>
      <c r="IR52" s="373"/>
      <c r="IS52" s="373"/>
      <c r="IT52" s="373"/>
      <c r="IU52" s="452"/>
      <c r="IV52" s="372"/>
      <c r="IW52" s="373"/>
      <c r="IX52" s="373"/>
      <c r="IY52" s="373"/>
      <c r="IZ52" s="373"/>
      <c r="JA52" s="373"/>
      <c r="JB52" s="374"/>
    </row>
    <row r="53" spans="2:262" s="18" customFormat="1" ht="25" customHeight="1" thickBot="1" x14ac:dyDescent="0.4">
      <c r="B53" s="266">
        <v>2012</v>
      </c>
      <c r="C53" s="249" t="s">
        <v>48</v>
      </c>
      <c r="D53" s="390">
        <v>1701</v>
      </c>
      <c r="E53" s="391">
        <v>54</v>
      </c>
      <c r="F53" s="391">
        <v>231</v>
      </c>
      <c r="G53" s="391">
        <v>0</v>
      </c>
      <c r="H53" s="391">
        <v>0</v>
      </c>
      <c r="I53" s="391">
        <v>0</v>
      </c>
      <c r="J53" s="392">
        <v>1348</v>
      </c>
      <c r="K53" s="487"/>
      <c r="L53" s="488"/>
      <c r="M53" s="488"/>
      <c r="N53" s="488"/>
      <c r="O53" s="488"/>
      <c r="P53" s="488"/>
      <c r="Q53" s="489"/>
      <c r="R53" s="354"/>
      <c r="S53" s="355"/>
      <c r="T53" s="355"/>
      <c r="U53" s="355"/>
      <c r="V53" s="355"/>
      <c r="W53" s="355"/>
      <c r="X53" s="356"/>
      <c r="Y53" s="354"/>
      <c r="Z53" s="355"/>
      <c r="AA53" s="355"/>
      <c r="AB53" s="355"/>
      <c r="AC53" s="355"/>
      <c r="AD53" s="355"/>
      <c r="AE53" s="356"/>
      <c r="AF53" s="444"/>
      <c r="AG53" s="445"/>
      <c r="AH53" s="445"/>
      <c r="AI53" s="445"/>
      <c r="AJ53" s="445"/>
      <c r="AK53" s="445"/>
      <c r="AL53" s="490"/>
      <c r="AM53" s="390">
        <v>232.76</v>
      </c>
      <c r="AN53" s="391">
        <v>132.51</v>
      </c>
      <c r="AO53" s="391">
        <v>15.88</v>
      </c>
      <c r="AP53" s="391">
        <v>6.9</v>
      </c>
      <c r="AQ53" s="391">
        <v>16.3</v>
      </c>
      <c r="AR53" s="391">
        <v>0</v>
      </c>
      <c r="AS53" s="392">
        <v>83.34</v>
      </c>
      <c r="AT53" s="390">
        <v>241</v>
      </c>
      <c r="AU53" s="391">
        <v>126</v>
      </c>
      <c r="AV53" s="391">
        <v>349</v>
      </c>
      <c r="AW53" s="391">
        <v>48</v>
      </c>
      <c r="AX53" s="391">
        <v>95</v>
      </c>
      <c r="AY53" s="391">
        <v>0</v>
      </c>
      <c r="AZ53" s="392">
        <v>279</v>
      </c>
      <c r="BA53" s="354"/>
      <c r="BB53" s="355"/>
      <c r="BC53" s="355"/>
      <c r="BD53" s="355"/>
      <c r="BE53" s="355"/>
      <c r="BF53" s="355"/>
      <c r="BG53" s="356"/>
      <c r="BH53" s="390">
        <v>87.716658973189993</v>
      </c>
      <c r="BI53" s="391">
        <v>73.475284536869992</v>
      </c>
      <c r="BJ53" s="391">
        <v>44.247374114159996</v>
      </c>
      <c r="BK53" s="391">
        <v>0</v>
      </c>
      <c r="BL53" s="391">
        <v>55.438826308480003</v>
      </c>
      <c r="BM53" s="391">
        <v>0</v>
      </c>
      <c r="BN53" s="392">
        <v>0</v>
      </c>
      <c r="BO53" s="390">
        <v>79.634223000000006</v>
      </c>
      <c r="BP53" s="391">
        <v>107.39364500000001</v>
      </c>
      <c r="BQ53" s="391">
        <v>36.127392999999998</v>
      </c>
      <c r="BR53" s="391">
        <v>30.391183999999999</v>
      </c>
      <c r="BS53" s="391">
        <v>23.428697</v>
      </c>
      <c r="BT53" s="391">
        <v>0</v>
      </c>
      <c r="BU53" s="392">
        <v>455.45933200000002</v>
      </c>
      <c r="BV53" s="354"/>
      <c r="BW53" s="355"/>
      <c r="BX53" s="355"/>
      <c r="BY53" s="355"/>
      <c r="BZ53" s="355"/>
      <c r="CA53" s="355"/>
      <c r="CB53" s="356"/>
      <c r="CC53" s="354"/>
      <c r="CD53" s="355"/>
      <c r="CE53" s="355"/>
      <c r="CF53" s="355"/>
      <c r="CG53" s="355"/>
      <c r="CH53" s="355"/>
      <c r="CI53" s="356"/>
      <c r="CJ53" s="354"/>
      <c r="CK53" s="355"/>
      <c r="CL53" s="355"/>
      <c r="CM53" s="355"/>
      <c r="CN53" s="355"/>
      <c r="CO53" s="355"/>
      <c r="CP53" s="356"/>
      <c r="CQ53" s="354"/>
      <c r="CR53" s="355"/>
      <c r="CS53" s="355"/>
      <c r="CT53" s="355"/>
      <c r="CU53" s="355"/>
      <c r="CV53" s="355"/>
      <c r="CW53" s="356"/>
      <c r="CX53" s="354"/>
      <c r="CY53" s="355"/>
      <c r="CZ53" s="355"/>
      <c r="DA53" s="355"/>
      <c r="DB53" s="355"/>
      <c r="DC53" s="355"/>
      <c r="DD53" s="356"/>
      <c r="DE53" s="354"/>
      <c r="DF53" s="355"/>
      <c r="DG53" s="355"/>
      <c r="DH53" s="355"/>
      <c r="DI53" s="355"/>
      <c r="DJ53" s="355"/>
      <c r="DK53" s="356"/>
      <c r="DL53" s="354"/>
      <c r="DM53" s="355"/>
      <c r="DN53" s="355"/>
      <c r="DO53" s="355"/>
      <c r="DP53" s="355"/>
      <c r="DQ53" s="355"/>
      <c r="DR53" s="356"/>
      <c r="DS53" s="354"/>
      <c r="DT53" s="355"/>
      <c r="DU53" s="355"/>
      <c r="DV53" s="355"/>
      <c r="DW53" s="355"/>
      <c r="DX53" s="355"/>
      <c r="DY53" s="356"/>
      <c r="DZ53" s="354"/>
      <c r="EA53" s="355"/>
      <c r="EB53" s="355"/>
      <c r="EC53" s="355"/>
      <c r="ED53" s="355"/>
      <c r="EE53" s="355"/>
      <c r="EF53" s="356"/>
      <c r="EG53" s="354"/>
      <c r="EH53" s="355"/>
      <c r="EI53" s="355"/>
      <c r="EJ53" s="355"/>
      <c r="EK53" s="355"/>
      <c r="EL53" s="355"/>
      <c r="EM53" s="356"/>
      <c r="EN53" s="354"/>
      <c r="EO53" s="355"/>
      <c r="EP53" s="355"/>
      <c r="EQ53" s="355"/>
      <c r="ER53" s="355"/>
      <c r="ES53" s="355"/>
      <c r="ET53" s="356"/>
      <c r="EU53" s="354"/>
      <c r="EV53" s="355"/>
      <c r="EW53" s="355"/>
      <c r="EX53" s="355"/>
      <c r="EY53" s="355"/>
      <c r="EZ53" s="355"/>
      <c r="FA53" s="356"/>
      <c r="FB53" s="354"/>
      <c r="FC53" s="355"/>
      <c r="FD53" s="355"/>
      <c r="FE53" s="355"/>
      <c r="FF53" s="355"/>
      <c r="FG53" s="355"/>
      <c r="FH53" s="356"/>
      <c r="FI53" s="354"/>
      <c r="FJ53" s="355"/>
      <c r="FK53" s="355"/>
      <c r="FL53" s="355"/>
      <c r="FM53" s="355"/>
      <c r="FN53" s="355"/>
      <c r="FO53" s="356"/>
      <c r="FP53" s="354"/>
      <c r="FQ53" s="355"/>
      <c r="FR53" s="355"/>
      <c r="FS53" s="355"/>
      <c r="FT53" s="355"/>
      <c r="FU53" s="355"/>
      <c r="FV53" s="356"/>
      <c r="FW53" s="354"/>
      <c r="FX53" s="355"/>
      <c r="FY53" s="355"/>
      <c r="FZ53" s="355"/>
      <c r="GA53" s="355"/>
      <c r="GB53" s="355"/>
      <c r="GC53" s="356"/>
      <c r="GD53" s="411"/>
      <c r="GE53" s="355"/>
      <c r="GF53" s="355"/>
      <c r="GG53" s="355"/>
      <c r="GH53" s="355"/>
      <c r="GI53" s="355"/>
      <c r="GJ53" s="453"/>
      <c r="GK53" s="408"/>
      <c r="GL53" s="409"/>
      <c r="GM53" s="409"/>
      <c r="GN53" s="409"/>
      <c r="GO53" s="409"/>
      <c r="GP53" s="409"/>
      <c r="GQ53" s="410"/>
      <c r="GR53" s="411"/>
      <c r="GS53" s="355"/>
      <c r="GT53" s="355"/>
      <c r="GU53" s="355"/>
      <c r="GV53" s="355"/>
      <c r="GW53" s="355"/>
      <c r="GX53" s="356"/>
      <c r="GY53" s="390">
        <v>243.16239200000001</v>
      </c>
      <c r="GZ53" s="391">
        <v>27.510892999999999</v>
      </c>
      <c r="HA53" s="391">
        <v>664.13419350189997</v>
      </c>
      <c r="HB53" s="391">
        <v>0</v>
      </c>
      <c r="HC53" s="391">
        <v>0</v>
      </c>
      <c r="HD53" s="391">
        <v>0</v>
      </c>
      <c r="HE53" s="392">
        <v>735.90660350666667</v>
      </c>
      <c r="HF53" s="390">
        <v>548.90537643999994</v>
      </c>
      <c r="HG53" s="391">
        <v>1932.7709147600001</v>
      </c>
      <c r="HH53" s="391">
        <v>277.68072025999999</v>
      </c>
      <c r="HI53" s="391">
        <v>0</v>
      </c>
      <c r="HJ53" s="391">
        <v>0</v>
      </c>
      <c r="HK53" s="391">
        <v>0</v>
      </c>
      <c r="HL53" s="392">
        <v>59.011706799999999</v>
      </c>
      <c r="HM53" s="354"/>
      <c r="HN53" s="355"/>
      <c r="HO53" s="355"/>
      <c r="HP53" s="355"/>
      <c r="HQ53" s="355"/>
      <c r="HR53" s="355"/>
      <c r="HS53" s="356"/>
      <c r="HT53" s="354"/>
      <c r="HU53" s="355"/>
      <c r="HV53" s="355"/>
      <c r="HW53" s="355"/>
      <c r="HX53" s="355"/>
      <c r="HY53" s="355"/>
      <c r="HZ53" s="356"/>
      <c r="IA53" s="354"/>
      <c r="IB53" s="355"/>
      <c r="IC53" s="355"/>
      <c r="ID53" s="355"/>
      <c r="IE53" s="355"/>
      <c r="IF53" s="355"/>
      <c r="IG53" s="356"/>
      <c r="IH53" s="354"/>
      <c r="II53" s="355"/>
      <c r="IJ53" s="355"/>
      <c r="IK53" s="355"/>
      <c r="IL53" s="355"/>
      <c r="IM53" s="355"/>
      <c r="IN53" s="356"/>
      <c r="IO53" s="354"/>
      <c r="IP53" s="355"/>
      <c r="IQ53" s="355"/>
      <c r="IR53" s="355"/>
      <c r="IS53" s="355"/>
      <c r="IT53" s="355"/>
      <c r="IU53" s="453"/>
      <c r="IV53" s="354"/>
      <c r="IW53" s="355"/>
      <c r="IX53" s="355"/>
      <c r="IY53" s="355"/>
      <c r="IZ53" s="355"/>
      <c r="JA53" s="355"/>
      <c r="JB53" s="356"/>
    </row>
    <row r="54" spans="2:262" s="18" customFormat="1" ht="25" customHeight="1" thickTop="1" x14ac:dyDescent="0.35">
      <c r="B54" s="228">
        <v>2011</v>
      </c>
      <c r="C54" s="213" t="s">
        <v>49</v>
      </c>
      <c r="D54" s="365">
        <v>2506</v>
      </c>
      <c r="E54" s="363">
        <v>105</v>
      </c>
      <c r="F54" s="363">
        <v>453</v>
      </c>
      <c r="G54" s="363">
        <v>0</v>
      </c>
      <c r="H54" s="363">
        <v>0</v>
      </c>
      <c r="I54" s="363">
        <v>0</v>
      </c>
      <c r="J54" s="366">
        <v>1376</v>
      </c>
      <c r="K54" s="491"/>
      <c r="L54" s="492"/>
      <c r="M54" s="492"/>
      <c r="N54" s="492"/>
      <c r="O54" s="492"/>
      <c r="P54" s="492"/>
      <c r="Q54" s="493"/>
      <c r="R54" s="367"/>
      <c r="S54" s="368"/>
      <c r="T54" s="368"/>
      <c r="U54" s="368"/>
      <c r="V54" s="368"/>
      <c r="W54" s="368"/>
      <c r="X54" s="369"/>
      <c r="Y54" s="367"/>
      <c r="Z54" s="368"/>
      <c r="AA54" s="368"/>
      <c r="AB54" s="368"/>
      <c r="AC54" s="368"/>
      <c r="AD54" s="368"/>
      <c r="AE54" s="369"/>
      <c r="AF54" s="429"/>
      <c r="AG54" s="430"/>
      <c r="AH54" s="430"/>
      <c r="AI54" s="430"/>
      <c r="AJ54" s="430"/>
      <c r="AK54" s="430"/>
      <c r="AL54" s="482"/>
      <c r="AM54" s="365">
        <v>241.04000000000002</v>
      </c>
      <c r="AN54" s="363">
        <v>123.27000000000001</v>
      </c>
      <c r="AO54" s="363">
        <v>15.52</v>
      </c>
      <c r="AP54" s="363">
        <v>6.8999999999999995</v>
      </c>
      <c r="AQ54" s="363">
        <v>17.12</v>
      </c>
      <c r="AR54" s="363">
        <v>0</v>
      </c>
      <c r="AS54" s="366">
        <v>86.97</v>
      </c>
      <c r="AT54" s="365">
        <v>304.6943148135</v>
      </c>
      <c r="AU54" s="363">
        <v>523.58133855329993</v>
      </c>
      <c r="AV54" s="363">
        <v>262.12465995599996</v>
      </c>
      <c r="AW54" s="363">
        <v>0</v>
      </c>
      <c r="AX54" s="363">
        <v>57.0811807495</v>
      </c>
      <c r="AY54" s="363">
        <v>0</v>
      </c>
      <c r="AZ54" s="366">
        <v>267.38835312599997</v>
      </c>
      <c r="BA54" s="367"/>
      <c r="BB54" s="368"/>
      <c r="BC54" s="368"/>
      <c r="BD54" s="368"/>
      <c r="BE54" s="368"/>
      <c r="BF54" s="368"/>
      <c r="BG54" s="369"/>
      <c r="BH54" s="365">
        <v>79.137</v>
      </c>
      <c r="BI54" s="363">
        <v>71.093999999999994</v>
      </c>
      <c r="BJ54" s="363">
        <v>53.861000000000004</v>
      </c>
      <c r="BK54" s="363">
        <v>0</v>
      </c>
      <c r="BL54" s="363">
        <v>57.173000000000002</v>
      </c>
      <c r="BM54" s="363">
        <v>0</v>
      </c>
      <c r="BN54" s="366">
        <v>0</v>
      </c>
      <c r="BO54" s="365">
        <v>107.11869831</v>
      </c>
      <c r="BP54" s="363">
        <v>93.096894619999986</v>
      </c>
      <c r="BQ54" s="363">
        <v>57.349260629999996</v>
      </c>
      <c r="BR54" s="363">
        <v>-20.958896340000003</v>
      </c>
      <c r="BS54" s="363">
        <v>30.616463940000003</v>
      </c>
      <c r="BT54" s="363">
        <v>0</v>
      </c>
      <c r="BU54" s="366">
        <v>798.45574772999987</v>
      </c>
      <c r="BV54" s="367"/>
      <c r="BW54" s="368"/>
      <c r="BX54" s="368"/>
      <c r="BY54" s="368"/>
      <c r="BZ54" s="368"/>
      <c r="CA54" s="368"/>
      <c r="CB54" s="369"/>
      <c r="CC54" s="367"/>
      <c r="CD54" s="368"/>
      <c r="CE54" s="368"/>
      <c r="CF54" s="368"/>
      <c r="CG54" s="368"/>
      <c r="CH54" s="368"/>
      <c r="CI54" s="369"/>
      <c r="CJ54" s="367"/>
      <c r="CK54" s="368"/>
      <c r="CL54" s="368"/>
      <c r="CM54" s="368"/>
      <c r="CN54" s="368"/>
      <c r="CO54" s="368"/>
      <c r="CP54" s="369"/>
      <c r="CQ54" s="367"/>
      <c r="CR54" s="368"/>
      <c r="CS54" s="368"/>
      <c r="CT54" s="368"/>
      <c r="CU54" s="368"/>
      <c r="CV54" s="368"/>
      <c r="CW54" s="369"/>
      <c r="CX54" s="367"/>
      <c r="CY54" s="368"/>
      <c r="CZ54" s="368"/>
      <c r="DA54" s="368"/>
      <c r="DB54" s="368"/>
      <c r="DC54" s="368"/>
      <c r="DD54" s="369"/>
      <c r="DE54" s="367"/>
      <c r="DF54" s="368"/>
      <c r="DG54" s="368"/>
      <c r="DH54" s="368"/>
      <c r="DI54" s="368"/>
      <c r="DJ54" s="368"/>
      <c r="DK54" s="369"/>
      <c r="DL54" s="367"/>
      <c r="DM54" s="368"/>
      <c r="DN54" s="368"/>
      <c r="DO54" s="368"/>
      <c r="DP54" s="368"/>
      <c r="DQ54" s="368"/>
      <c r="DR54" s="369"/>
      <c r="DS54" s="367"/>
      <c r="DT54" s="368"/>
      <c r="DU54" s="368"/>
      <c r="DV54" s="368"/>
      <c r="DW54" s="368"/>
      <c r="DX54" s="368"/>
      <c r="DY54" s="369"/>
      <c r="DZ54" s="367"/>
      <c r="EA54" s="368"/>
      <c r="EB54" s="368"/>
      <c r="EC54" s="368"/>
      <c r="ED54" s="368"/>
      <c r="EE54" s="368"/>
      <c r="EF54" s="369"/>
      <c r="EG54" s="367"/>
      <c r="EH54" s="368"/>
      <c r="EI54" s="368"/>
      <c r="EJ54" s="368"/>
      <c r="EK54" s="368"/>
      <c r="EL54" s="368"/>
      <c r="EM54" s="369"/>
      <c r="EN54" s="367"/>
      <c r="EO54" s="368"/>
      <c r="EP54" s="368"/>
      <c r="EQ54" s="368"/>
      <c r="ER54" s="368"/>
      <c r="ES54" s="368"/>
      <c r="ET54" s="369"/>
      <c r="EU54" s="367"/>
      <c r="EV54" s="368"/>
      <c r="EW54" s="368"/>
      <c r="EX54" s="368"/>
      <c r="EY54" s="368"/>
      <c r="EZ54" s="368"/>
      <c r="FA54" s="369"/>
      <c r="FB54" s="367"/>
      <c r="FC54" s="368"/>
      <c r="FD54" s="368"/>
      <c r="FE54" s="368"/>
      <c r="FF54" s="368"/>
      <c r="FG54" s="368"/>
      <c r="FH54" s="369"/>
      <c r="FI54" s="367"/>
      <c r="FJ54" s="368"/>
      <c r="FK54" s="368"/>
      <c r="FL54" s="368"/>
      <c r="FM54" s="368"/>
      <c r="FN54" s="368"/>
      <c r="FO54" s="369"/>
      <c r="FP54" s="367"/>
      <c r="FQ54" s="368"/>
      <c r="FR54" s="368"/>
      <c r="FS54" s="368"/>
      <c r="FT54" s="368"/>
      <c r="FU54" s="368"/>
      <c r="FV54" s="369"/>
      <c r="FW54" s="367"/>
      <c r="FX54" s="368"/>
      <c r="FY54" s="368"/>
      <c r="FZ54" s="368"/>
      <c r="GA54" s="368"/>
      <c r="GB54" s="368"/>
      <c r="GC54" s="369"/>
      <c r="GD54" s="450"/>
      <c r="GE54" s="368"/>
      <c r="GF54" s="368"/>
      <c r="GG54" s="368"/>
      <c r="GH54" s="368"/>
      <c r="GI54" s="368"/>
      <c r="GJ54" s="451"/>
      <c r="GK54" s="367"/>
      <c r="GL54" s="368"/>
      <c r="GM54" s="368"/>
      <c r="GN54" s="368"/>
      <c r="GO54" s="368"/>
      <c r="GP54" s="368"/>
      <c r="GQ54" s="369"/>
      <c r="GR54" s="450"/>
      <c r="GS54" s="368"/>
      <c r="GT54" s="368"/>
      <c r="GU54" s="368"/>
      <c r="GV54" s="368"/>
      <c r="GW54" s="368"/>
      <c r="GX54" s="369"/>
      <c r="GY54" s="365">
        <v>312.55560930000001</v>
      </c>
      <c r="GZ54" s="363">
        <v>11.843948970000001</v>
      </c>
      <c r="HA54" s="363">
        <v>1731.82373287</v>
      </c>
      <c r="HB54" s="363">
        <v>0</v>
      </c>
      <c r="HC54" s="363">
        <v>0</v>
      </c>
      <c r="HD54" s="363">
        <v>0</v>
      </c>
      <c r="HE54" s="366">
        <v>2075.5906120300001</v>
      </c>
      <c r="HF54" s="365">
        <v>889.53223370000001</v>
      </c>
      <c r="HG54" s="363">
        <v>1612.4556222499998</v>
      </c>
      <c r="HH54" s="363">
        <v>505.24351669000004</v>
      </c>
      <c r="HI54" s="363">
        <v>0</v>
      </c>
      <c r="HJ54" s="363">
        <v>0</v>
      </c>
      <c r="HK54" s="363">
        <v>0</v>
      </c>
      <c r="HL54" s="366">
        <v>0</v>
      </c>
      <c r="HM54" s="367"/>
      <c r="HN54" s="368"/>
      <c r="HO54" s="368"/>
      <c r="HP54" s="368"/>
      <c r="HQ54" s="368"/>
      <c r="HR54" s="368"/>
      <c r="HS54" s="369"/>
      <c r="HT54" s="367"/>
      <c r="HU54" s="368"/>
      <c r="HV54" s="368"/>
      <c r="HW54" s="368"/>
      <c r="HX54" s="368"/>
      <c r="HY54" s="368"/>
      <c r="HZ54" s="369"/>
      <c r="IA54" s="367"/>
      <c r="IB54" s="368"/>
      <c r="IC54" s="368"/>
      <c r="ID54" s="368"/>
      <c r="IE54" s="368"/>
      <c r="IF54" s="368"/>
      <c r="IG54" s="369"/>
      <c r="IH54" s="367"/>
      <c r="II54" s="368"/>
      <c r="IJ54" s="368"/>
      <c r="IK54" s="368"/>
      <c r="IL54" s="368"/>
      <c r="IM54" s="368"/>
      <c r="IN54" s="369"/>
      <c r="IO54" s="367"/>
      <c r="IP54" s="368"/>
      <c r="IQ54" s="368"/>
      <c r="IR54" s="368"/>
      <c r="IS54" s="368"/>
      <c r="IT54" s="368"/>
      <c r="IU54" s="451"/>
      <c r="IV54" s="367"/>
      <c r="IW54" s="368"/>
      <c r="IX54" s="368"/>
      <c r="IY54" s="368"/>
      <c r="IZ54" s="368"/>
      <c r="JA54" s="368"/>
      <c r="JB54" s="369"/>
    </row>
    <row r="55" spans="2:262" s="18" customFormat="1" ht="25" customHeight="1" x14ac:dyDescent="0.35">
      <c r="B55" s="198">
        <v>2011</v>
      </c>
      <c r="C55" s="199" t="s">
        <v>50</v>
      </c>
      <c r="D55" s="312">
        <v>2199</v>
      </c>
      <c r="E55" s="313">
        <v>130</v>
      </c>
      <c r="F55" s="313">
        <v>255</v>
      </c>
      <c r="G55" s="313">
        <v>0</v>
      </c>
      <c r="H55" s="313">
        <v>0</v>
      </c>
      <c r="I55" s="313">
        <v>0</v>
      </c>
      <c r="J55" s="314">
        <v>1197</v>
      </c>
      <c r="K55" s="483"/>
      <c r="L55" s="484"/>
      <c r="M55" s="484"/>
      <c r="N55" s="484"/>
      <c r="O55" s="484"/>
      <c r="P55" s="484"/>
      <c r="Q55" s="485"/>
      <c r="R55" s="372"/>
      <c r="S55" s="373"/>
      <c r="T55" s="373"/>
      <c r="U55" s="373"/>
      <c r="V55" s="373"/>
      <c r="W55" s="373"/>
      <c r="X55" s="374"/>
      <c r="Y55" s="372"/>
      <c r="Z55" s="373"/>
      <c r="AA55" s="373"/>
      <c r="AB55" s="373"/>
      <c r="AC55" s="373"/>
      <c r="AD55" s="373"/>
      <c r="AE55" s="374"/>
      <c r="AF55" s="432"/>
      <c r="AG55" s="433"/>
      <c r="AH55" s="433"/>
      <c r="AI55" s="433"/>
      <c r="AJ55" s="433"/>
      <c r="AK55" s="433"/>
      <c r="AL55" s="486"/>
      <c r="AM55" s="312">
        <v>237.03000000000003</v>
      </c>
      <c r="AN55" s="313">
        <v>151.79</v>
      </c>
      <c r="AO55" s="313">
        <v>13.93</v>
      </c>
      <c r="AP55" s="313">
        <v>5.6999999999999993</v>
      </c>
      <c r="AQ55" s="313">
        <v>16.71</v>
      </c>
      <c r="AR55" s="313">
        <v>0</v>
      </c>
      <c r="AS55" s="314">
        <v>85.69</v>
      </c>
      <c r="AT55" s="312">
        <v>710.33857717750004</v>
      </c>
      <c r="AU55" s="313">
        <v>388.55856992969996</v>
      </c>
      <c r="AV55" s="313">
        <v>133.4297749449</v>
      </c>
      <c r="AW55" s="313">
        <v>0</v>
      </c>
      <c r="AX55" s="313">
        <v>61.637488658599999</v>
      </c>
      <c r="AY55" s="313">
        <v>0</v>
      </c>
      <c r="AZ55" s="314">
        <v>534.13601839190005</v>
      </c>
      <c r="BA55" s="372"/>
      <c r="BB55" s="373"/>
      <c r="BC55" s="373"/>
      <c r="BD55" s="373"/>
      <c r="BE55" s="373"/>
      <c r="BF55" s="373"/>
      <c r="BG55" s="374"/>
      <c r="BH55" s="312">
        <v>55.129000000000005</v>
      </c>
      <c r="BI55" s="313">
        <v>54.027999999999999</v>
      </c>
      <c r="BJ55" s="313">
        <v>36.367000000000004</v>
      </c>
      <c r="BK55" s="313">
        <v>45.3</v>
      </c>
      <c r="BL55" s="313">
        <v>56.676999999999992</v>
      </c>
      <c r="BM55" s="313">
        <v>0</v>
      </c>
      <c r="BN55" s="314">
        <v>74.73</v>
      </c>
      <c r="BO55" s="312">
        <v>89.167006799999996</v>
      </c>
      <c r="BP55" s="313">
        <v>50.688915219999998</v>
      </c>
      <c r="BQ55" s="313">
        <v>39.481822810000004</v>
      </c>
      <c r="BR55" s="313">
        <v>20.118842000000001</v>
      </c>
      <c r="BS55" s="313">
        <v>27.703533239999999</v>
      </c>
      <c r="BT55" s="313">
        <v>0</v>
      </c>
      <c r="BU55" s="314">
        <v>957.48653201000002</v>
      </c>
      <c r="BV55" s="372"/>
      <c r="BW55" s="373"/>
      <c r="BX55" s="373"/>
      <c r="BY55" s="373"/>
      <c r="BZ55" s="373"/>
      <c r="CA55" s="373"/>
      <c r="CB55" s="374"/>
      <c r="CC55" s="372"/>
      <c r="CD55" s="373"/>
      <c r="CE55" s="373"/>
      <c r="CF55" s="373"/>
      <c r="CG55" s="373"/>
      <c r="CH55" s="373"/>
      <c r="CI55" s="374"/>
      <c r="CJ55" s="372"/>
      <c r="CK55" s="373"/>
      <c r="CL55" s="373"/>
      <c r="CM55" s="373"/>
      <c r="CN55" s="373"/>
      <c r="CO55" s="373"/>
      <c r="CP55" s="374"/>
      <c r="CQ55" s="372"/>
      <c r="CR55" s="373"/>
      <c r="CS55" s="373"/>
      <c r="CT55" s="373"/>
      <c r="CU55" s="373"/>
      <c r="CV55" s="373"/>
      <c r="CW55" s="374"/>
      <c r="CX55" s="372"/>
      <c r="CY55" s="373"/>
      <c r="CZ55" s="373"/>
      <c r="DA55" s="373"/>
      <c r="DB55" s="373"/>
      <c r="DC55" s="373"/>
      <c r="DD55" s="374"/>
      <c r="DE55" s="372"/>
      <c r="DF55" s="373"/>
      <c r="DG55" s="373"/>
      <c r="DH55" s="373"/>
      <c r="DI55" s="373"/>
      <c r="DJ55" s="373"/>
      <c r="DK55" s="374"/>
      <c r="DL55" s="372"/>
      <c r="DM55" s="373"/>
      <c r="DN55" s="373"/>
      <c r="DO55" s="373"/>
      <c r="DP55" s="373"/>
      <c r="DQ55" s="373"/>
      <c r="DR55" s="374"/>
      <c r="DS55" s="372"/>
      <c r="DT55" s="373"/>
      <c r="DU55" s="373"/>
      <c r="DV55" s="373"/>
      <c r="DW55" s="373"/>
      <c r="DX55" s="373"/>
      <c r="DY55" s="374"/>
      <c r="DZ55" s="372"/>
      <c r="EA55" s="373"/>
      <c r="EB55" s="373"/>
      <c r="EC55" s="373"/>
      <c r="ED55" s="373"/>
      <c r="EE55" s="373"/>
      <c r="EF55" s="374"/>
      <c r="EG55" s="372"/>
      <c r="EH55" s="373"/>
      <c r="EI55" s="373"/>
      <c r="EJ55" s="373"/>
      <c r="EK55" s="373"/>
      <c r="EL55" s="373"/>
      <c r="EM55" s="374"/>
      <c r="EN55" s="372"/>
      <c r="EO55" s="373"/>
      <c r="EP55" s="373"/>
      <c r="EQ55" s="373"/>
      <c r="ER55" s="373"/>
      <c r="ES55" s="373"/>
      <c r="ET55" s="374"/>
      <c r="EU55" s="372"/>
      <c r="EV55" s="373"/>
      <c r="EW55" s="373"/>
      <c r="EX55" s="373"/>
      <c r="EY55" s="373"/>
      <c r="EZ55" s="373"/>
      <c r="FA55" s="374"/>
      <c r="FB55" s="372"/>
      <c r="FC55" s="373"/>
      <c r="FD55" s="373"/>
      <c r="FE55" s="373"/>
      <c r="FF55" s="373"/>
      <c r="FG55" s="373"/>
      <c r="FH55" s="374"/>
      <c r="FI55" s="372"/>
      <c r="FJ55" s="373"/>
      <c r="FK55" s="373"/>
      <c r="FL55" s="373"/>
      <c r="FM55" s="373"/>
      <c r="FN55" s="373"/>
      <c r="FO55" s="374"/>
      <c r="FP55" s="372"/>
      <c r="FQ55" s="373"/>
      <c r="FR55" s="373"/>
      <c r="FS55" s="373"/>
      <c r="FT55" s="373"/>
      <c r="FU55" s="373"/>
      <c r="FV55" s="374"/>
      <c r="FW55" s="372"/>
      <c r="FX55" s="373"/>
      <c r="FY55" s="373"/>
      <c r="FZ55" s="373"/>
      <c r="GA55" s="373"/>
      <c r="GB55" s="373"/>
      <c r="GC55" s="374"/>
      <c r="GD55" s="424"/>
      <c r="GE55" s="373"/>
      <c r="GF55" s="373"/>
      <c r="GG55" s="373"/>
      <c r="GH55" s="373"/>
      <c r="GI55" s="373"/>
      <c r="GJ55" s="452"/>
      <c r="GK55" s="372"/>
      <c r="GL55" s="373"/>
      <c r="GM55" s="373"/>
      <c r="GN55" s="373"/>
      <c r="GO55" s="373"/>
      <c r="GP55" s="373"/>
      <c r="GQ55" s="374"/>
      <c r="GR55" s="424"/>
      <c r="GS55" s="373"/>
      <c r="GT55" s="373"/>
      <c r="GU55" s="373"/>
      <c r="GV55" s="373"/>
      <c r="GW55" s="373"/>
      <c r="GX55" s="374"/>
      <c r="GY55" s="312">
        <v>314.92752462999999</v>
      </c>
      <c r="GZ55" s="313">
        <v>115.3387599</v>
      </c>
      <c r="HA55" s="313">
        <v>613.05520296999987</v>
      </c>
      <c r="HB55" s="313">
        <v>0</v>
      </c>
      <c r="HC55" s="313">
        <v>0</v>
      </c>
      <c r="HD55" s="313">
        <v>0</v>
      </c>
      <c r="HE55" s="314">
        <v>590.80409515000008</v>
      </c>
      <c r="HF55" s="312">
        <v>929.3040688000001</v>
      </c>
      <c r="HG55" s="313">
        <v>365.89930403200003</v>
      </c>
      <c r="HH55" s="313">
        <v>338.88389920000003</v>
      </c>
      <c r="HI55" s="313">
        <v>0</v>
      </c>
      <c r="HJ55" s="313">
        <v>0</v>
      </c>
      <c r="HK55" s="313">
        <v>0</v>
      </c>
      <c r="HL55" s="314">
        <v>0</v>
      </c>
      <c r="HM55" s="372"/>
      <c r="HN55" s="373"/>
      <c r="HO55" s="373"/>
      <c r="HP55" s="373"/>
      <c r="HQ55" s="373"/>
      <c r="HR55" s="373"/>
      <c r="HS55" s="374"/>
      <c r="HT55" s="372"/>
      <c r="HU55" s="373"/>
      <c r="HV55" s="373"/>
      <c r="HW55" s="373"/>
      <c r="HX55" s="373"/>
      <c r="HY55" s="373"/>
      <c r="HZ55" s="374"/>
      <c r="IA55" s="372"/>
      <c r="IB55" s="373"/>
      <c r="IC55" s="373"/>
      <c r="ID55" s="373"/>
      <c r="IE55" s="373"/>
      <c r="IF55" s="373"/>
      <c r="IG55" s="374"/>
      <c r="IH55" s="372"/>
      <c r="II55" s="373"/>
      <c r="IJ55" s="373"/>
      <c r="IK55" s="373"/>
      <c r="IL55" s="373"/>
      <c r="IM55" s="373"/>
      <c r="IN55" s="374"/>
      <c r="IO55" s="372"/>
      <c r="IP55" s="373"/>
      <c r="IQ55" s="373"/>
      <c r="IR55" s="373"/>
      <c r="IS55" s="373"/>
      <c r="IT55" s="373"/>
      <c r="IU55" s="452"/>
      <c r="IV55" s="372"/>
      <c r="IW55" s="373"/>
      <c r="IX55" s="373"/>
      <c r="IY55" s="373"/>
      <c r="IZ55" s="373"/>
      <c r="JA55" s="373"/>
      <c r="JB55" s="374"/>
    </row>
    <row r="56" spans="2:262" s="18" customFormat="1" ht="25" customHeight="1" x14ac:dyDescent="0.35">
      <c r="B56" s="198">
        <v>2011</v>
      </c>
      <c r="C56" s="199" t="s">
        <v>47</v>
      </c>
      <c r="D56" s="312">
        <v>1691</v>
      </c>
      <c r="E56" s="313">
        <v>66</v>
      </c>
      <c r="F56" s="313">
        <v>239</v>
      </c>
      <c r="G56" s="313">
        <v>0</v>
      </c>
      <c r="H56" s="313">
        <v>0</v>
      </c>
      <c r="I56" s="313">
        <v>0</v>
      </c>
      <c r="J56" s="314">
        <v>1220</v>
      </c>
      <c r="K56" s="483"/>
      <c r="L56" s="484"/>
      <c r="M56" s="484"/>
      <c r="N56" s="484"/>
      <c r="O56" s="484"/>
      <c r="P56" s="484"/>
      <c r="Q56" s="485"/>
      <c r="R56" s="372"/>
      <c r="S56" s="373"/>
      <c r="T56" s="373"/>
      <c r="U56" s="373"/>
      <c r="V56" s="373"/>
      <c r="W56" s="373"/>
      <c r="X56" s="374"/>
      <c r="Y56" s="372"/>
      <c r="Z56" s="373"/>
      <c r="AA56" s="373"/>
      <c r="AB56" s="373"/>
      <c r="AC56" s="373"/>
      <c r="AD56" s="373"/>
      <c r="AE56" s="374"/>
      <c r="AF56" s="432"/>
      <c r="AG56" s="433"/>
      <c r="AH56" s="433"/>
      <c r="AI56" s="433"/>
      <c r="AJ56" s="433"/>
      <c r="AK56" s="433"/>
      <c r="AL56" s="486"/>
      <c r="AM56" s="312">
        <v>222.33999999999997</v>
      </c>
      <c r="AN56" s="313">
        <v>146.58000000000001</v>
      </c>
      <c r="AO56" s="313">
        <v>13.739999999999998</v>
      </c>
      <c r="AP56" s="313">
        <v>5.0999999999999996</v>
      </c>
      <c r="AQ56" s="313">
        <v>16.350000000000001</v>
      </c>
      <c r="AR56" s="313">
        <v>0</v>
      </c>
      <c r="AS56" s="314">
        <v>91.96</v>
      </c>
      <c r="AT56" s="312">
        <v>504.06075212619999</v>
      </c>
      <c r="AU56" s="313">
        <v>437.91598468659993</v>
      </c>
      <c r="AV56" s="313">
        <v>90.026312221199987</v>
      </c>
      <c r="AW56" s="313">
        <v>0</v>
      </c>
      <c r="AX56" s="313">
        <v>80.135590812199993</v>
      </c>
      <c r="AY56" s="313">
        <v>0</v>
      </c>
      <c r="AZ56" s="314">
        <v>560.93962820039997</v>
      </c>
      <c r="BA56" s="372"/>
      <c r="BB56" s="373"/>
      <c r="BC56" s="373"/>
      <c r="BD56" s="373"/>
      <c r="BE56" s="373"/>
      <c r="BF56" s="373"/>
      <c r="BG56" s="374"/>
      <c r="BH56" s="312">
        <v>40.781999999999996</v>
      </c>
      <c r="BI56" s="313">
        <v>49.762999999999998</v>
      </c>
      <c r="BJ56" s="313">
        <v>49.143000000000001</v>
      </c>
      <c r="BK56" s="313">
        <v>0</v>
      </c>
      <c r="BL56" s="313">
        <v>43.695</v>
      </c>
      <c r="BM56" s="313">
        <v>0</v>
      </c>
      <c r="BN56" s="314">
        <v>352.59</v>
      </c>
      <c r="BO56" s="312">
        <v>84.391276000000005</v>
      </c>
      <c r="BP56" s="313">
        <v>58.191724000000001</v>
      </c>
      <c r="BQ56" s="313">
        <v>21.566211090737998</v>
      </c>
      <c r="BR56" s="313">
        <v>14.074339999999999</v>
      </c>
      <c r="BS56" s="313">
        <v>28.268056999999999</v>
      </c>
      <c r="BT56" s="313">
        <v>0</v>
      </c>
      <c r="BU56" s="314">
        <v>953.87647600000003</v>
      </c>
      <c r="BV56" s="372"/>
      <c r="BW56" s="373"/>
      <c r="BX56" s="373"/>
      <c r="BY56" s="373"/>
      <c r="BZ56" s="373"/>
      <c r="CA56" s="373"/>
      <c r="CB56" s="374"/>
      <c r="CC56" s="372"/>
      <c r="CD56" s="373"/>
      <c r="CE56" s="373"/>
      <c r="CF56" s="373"/>
      <c r="CG56" s="373"/>
      <c r="CH56" s="373"/>
      <c r="CI56" s="374"/>
      <c r="CJ56" s="372"/>
      <c r="CK56" s="373"/>
      <c r="CL56" s="373"/>
      <c r="CM56" s="373"/>
      <c r="CN56" s="373"/>
      <c r="CO56" s="373"/>
      <c r="CP56" s="374"/>
      <c r="CQ56" s="372"/>
      <c r="CR56" s="373"/>
      <c r="CS56" s="373"/>
      <c r="CT56" s="373"/>
      <c r="CU56" s="373"/>
      <c r="CV56" s="373"/>
      <c r="CW56" s="374"/>
      <c r="CX56" s="372"/>
      <c r="CY56" s="373"/>
      <c r="CZ56" s="373"/>
      <c r="DA56" s="373"/>
      <c r="DB56" s="373"/>
      <c r="DC56" s="373"/>
      <c r="DD56" s="374"/>
      <c r="DE56" s="372"/>
      <c r="DF56" s="373"/>
      <c r="DG56" s="373"/>
      <c r="DH56" s="373"/>
      <c r="DI56" s="373"/>
      <c r="DJ56" s="373"/>
      <c r="DK56" s="374"/>
      <c r="DL56" s="372"/>
      <c r="DM56" s="373"/>
      <c r="DN56" s="373"/>
      <c r="DO56" s="373"/>
      <c r="DP56" s="373"/>
      <c r="DQ56" s="373"/>
      <c r="DR56" s="374"/>
      <c r="DS56" s="372"/>
      <c r="DT56" s="373"/>
      <c r="DU56" s="373"/>
      <c r="DV56" s="373"/>
      <c r="DW56" s="373"/>
      <c r="DX56" s="373"/>
      <c r="DY56" s="374"/>
      <c r="DZ56" s="372"/>
      <c r="EA56" s="373"/>
      <c r="EB56" s="373"/>
      <c r="EC56" s="373"/>
      <c r="ED56" s="373"/>
      <c r="EE56" s="373"/>
      <c r="EF56" s="374"/>
      <c r="EG56" s="372"/>
      <c r="EH56" s="373"/>
      <c r="EI56" s="373"/>
      <c r="EJ56" s="373"/>
      <c r="EK56" s="373"/>
      <c r="EL56" s="373"/>
      <c r="EM56" s="374"/>
      <c r="EN56" s="372"/>
      <c r="EO56" s="373"/>
      <c r="EP56" s="373"/>
      <c r="EQ56" s="373"/>
      <c r="ER56" s="373"/>
      <c r="ES56" s="373"/>
      <c r="ET56" s="374"/>
      <c r="EU56" s="372"/>
      <c r="EV56" s="373"/>
      <c r="EW56" s="373"/>
      <c r="EX56" s="373"/>
      <c r="EY56" s="373"/>
      <c r="EZ56" s="373"/>
      <c r="FA56" s="374"/>
      <c r="FB56" s="372"/>
      <c r="FC56" s="373"/>
      <c r="FD56" s="373"/>
      <c r="FE56" s="373"/>
      <c r="FF56" s="373"/>
      <c r="FG56" s="373"/>
      <c r="FH56" s="374"/>
      <c r="FI56" s="372"/>
      <c r="FJ56" s="373"/>
      <c r="FK56" s="373"/>
      <c r="FL56" s="373"/>
      <c r="FM56" s="373"/>
      <c r="FN56" s="373"/>
      <c r="FO56" s="374"/>
      <c r="FP56" s="372"/>
      <c r="FQ56" s="373"/>
      <c r="FR56" s="373"/>
      <c r="FS56" s="373"/>
      <c r="FT56" s="373"/>
      <c r="FU56" s="373"/>
      <c r="FV56" s="374"/>
      <c r="FW56" s="372"/>
      <c r="FX56" s="373"/>
      <c r="FY56" s="373"/>
      <c r="FZ56" s="373"/>
      <c r="GA56" s="373"/>
      <c r="GB56" s="373"/>
      <c r="GC56" s="374"/>
      <c r="GD56" s="424"/>
      <c r="GE56" s="373"/>
      <c r="GF56" s="373"/>
      <c r="GG56" s="373"/>
      <c r="GH56" s="373"/>
      <c r="GI56" s="373"/>
      <c r="GJ56" s="452"/>
      <c r="GK56" s="372"/>
      <c r="GL56" s="373"/>
      <c r="GM56" s="373"/>
      <c r="GN56" s="373"/>
      <c r="GO56" s="373"/>
      <c r="GP56" s="373"/>
      <c r="GQ56" s="374"/>
      <c r="GR56" s="424"/>
      <c r="GS56" s="373"/>
      <c r="GT56" s="373"/>
      <c r="GU56" s="373"/>
      <c r="GV56" s="373"/>
      <c r="GW56" s="373"/>
      <c r="GX56" s="374"/>
      <c r="GY56" s="312">
        <v>225.66384400000001</v>
      </c>
      <c r="GZ56" s="313">
        <v>96.623934000000006</v>
      </c>
      <c r="HA56" s="313">
        <v>642.3374563399999</v>
      </c>
      <c r="HB56" s="313">
        <v>0</v>
      </c>
      <c r="HC56" s="313">
        <v>0</v>
      </c>
      <c r="HD56" s="313">
        <v>0</v>
      </c>
      <c r="HE56" s="314">
        <v>673.40495430999999</v>
      </c>
      <c r="HF56" s="312">
        <v>788.89179296999987</v>
      </c>
      <c r="HG56" s="313">
        <v>734.35113470499994</v>
      </c>
      <c r="HH56" s="313">
        <v>342.99664075999999</v>
      </c>
      <c r="HI56" s="313">
        <v>0</v>
      </c>
      <c r="HJ56" s="313">
        <v>0</v>
      </c>
      <c r="HK56" s="313">
        <v>0</v>
      </c>
      <c r="HL56" s="314">
        <v>0</v>
      </c>
      <c r="HM56" s="372"/>
      <c r="HN56" s="373"/>
      <c r="HO56" s="373"/>
      <c r="HP56" s="373"/>
      <c r="HQ56" s="373"/>
      <c r="HR56" s="373"/>
      <c r="HS56" s="374"/>
      <c r="HT56" s="372"/>
      <c r="HU56" s="373"/>
      <c r="HV56" s="373"/>
      <c r="HW56" s="373"/>
      <c r="HX56" s="373"/>
      <c r="HY56" s="373"/>
      <c r="HZ56" s="374"/>
      <c r="IA56" s="372"/>
      <c r="IB56" s="373"/>
      <c r="IC56" s="373"/>
      <c r="ID56" s="373"/>
      <c r="IE56" s="373"/>
      <c r="IF56" s="373"/>
      <c r="IG56" s="374"/>
      <c r="IH56" s="372"/>
      <c r="II56" s="373"/>
      <c r="IJ56" s="373"/>
      <c r="IK56" s="373"/>
      <c r="IL56" s="373"/>
      <c r="IM56" s="373"/>
      <c r="IN56" s="374"/>
      <c r="IO56" s="372"/>
      <c r="IP56" s="373"/>
      <c r="IQ56" s="373"/>
      <c r="IR56" s="373"/>
      <c r="IS56" s="373"/>
      <c r="IT56" s="373"/>
      <c r="IU56" s="452"/>
      <c r="IV56" s="372"/>
      <c r="IW56" s="373"/>
      <c r="IX56" s="373"/>
      <c r="IY56" s="373"/>
      <c r="IZ56" s="373"/>
      <c r="JA56" s="373"/>
      <c r="JB56" s="374"/>
    </row>
    <row r="57" spans="2:262" s="18" customFormat="1" ht="25" customHeight="1" thickBot="1" x14ac:dyDescent="0.4">
      <c r="B57" s="266">
        <v>2011</v>
      </c>
      <c r="C57" s="249" t="s">
        <v>48</v>
      </c>
      <c r="D57" s="390">
        <v>1501</v>
      </c>
      <c r="E57" s="391">
        <v>60</v>
      </c>
      <c r="F57" s="391">
        <v>157</v>
      </c>
      <c r="G57" s="391">
        <v>0</v>
      </c>
      <c r="H57" s="391">
        <v>0</v>
      </c>
      <c r="I57" s="391">
        <v>0</v>
      </c>
      <c r="J57" s="392">
        <v>1131</v>
      </c>
      <c r="K57" s="487"/>
      <c r="L57" s="488"/>
      <c r="M57" s="488"/>
      <c r="N57" s="488"/>
      <c r="O57" s="488"/>
      <c r="P57" s="488"/>
      <c r="Q57" s="489"/>
      <c r="R57" s="354"/>
      <c r="S57" s="355"/>
      <c r="T57" s="355"/>
      <c r="U57" s="355"/>
      <c r="V57" s="355"/>
      <c r="W57" s="355"/>
      <c r="X57" s="356"/>
      <c r="Y57" s="354"/>
      <c r="Z57" s="355"/>
      <c r="AA57" s="355"/>
      <c r="AB57" s="355"/>
      <c r="AC57" s="355"/>
      <c r="AD57" s="355"/>
      <c r="AE57" s="356"/>
      <c r="AF57" s="444"/>
      <c r="AG57" s="445"/>
      <c r="AH57" s="445"/>
      <c r="AI57" s="445"/>
      <c r="AJ57" s="445"/>
      <c r="AK57" s="445"/>
      <c r="AL57" s="490"/>
      <c r="AM57" s="390">
        <v>260.7</v>
      </c>
      <c r="AN57" s="391">
        <v>151.28</v>
      </c>
      <c r="AO57" s="391">
        <v>19.279999999999998</v>
      </c>
      <c r="AP57" s="391">
        <v>4.5</v>
      </c>
      <c r="AQ57" s="391">
        <v>17.759999999999998</v>
      </c>
      <c r="AR57" s="391">
        <v>0</v>
      </c>
      <c r="AS57" s="392">
        <v>101.27000000000001</v>
      </c>
      <c r="AT57" s="390">
        <v>292.90163334759995</v>
      </c>
      <c r="AU57" s="391">
        <v>661.95464499080003</v>
      </c>
      <c r="AV57" s="391">
        <v>119.4778529925</v>
      </c>
      <c r="AW57" s="391">
        <v>45.587206804000004</v>
      </c>
      <c r="AX57" s="391">
        <v>60.554376106800007</v>
      </c>
      <c r="AY57" s="391">
        <v>0</v>
      </c>
      <c r="AZ57" s="392">
        <v>577.22971986139999</v>
      </c>
      <c r="BA57" s="354"/>
      <c r="BB57" s="355"/>
      <c r="BC57" s="355"/>
      <c r="BD57" s="355"/>
      <c r="BE57" s="355"/>
      <c r="BF57" s="355"/>
      <c r="BG57" s="356"/>
      <c r="BH57" s="390">
        <v>32.978999999999999</v>
      </c>
      <c r="BI57" s="391">
        <v>13.252000000000001</v>
      </c>
      <c r="BJ57" s="391">
        <v>63.431999999999988</v>
      </c>
      <c r="BK57" s="391">
        <v>0</v>
      </c>
      <c r="BL57" s="391">
        <v>11.373999999999999</v>
      </c>
      <c r="BM57" s="391">
        <v>0</v>
      </c>
      <c r="BN57" s="392">
        <v>0</v>
      </c>
      <c r="BO57" s="390">
        <v>103.08509831000001</v>
      </c>
      <c r="BP57" s="391">
        <v>56.681982449999992</v>
      </c>
      <c r="BQ57" s="391">
        <v>40.078524000000002</v>
      </c>
      <c r="BR57" s="391">
        <v>20.792059999999999</v>
      </c>
      <c r="BS57" s="391">
        <v>22.031390999999999</v>
      </c>
      <c r="BT57" s="391">
        <v>0</v>
      </c>
      <c r="BU57" s="392">
        <v>1312.4985750000001</v>
      </c>
      <c r="BV57" s="354"/>
      <c r="BW57" s="355"/>
      <c r="BX57" s="355"/>
      <c r="BY57" s="355"/>
      <c r="BZ57" s="355"/>
      <c r="CA57" s="355"/>
      <c r="CB57" s="356"/>
      <c r="CC57" s="354"/>
      <c r="CD57" s="355"/>
      <c r="CE57" s="355"/>
      <c r="CF57" s="355"/>
      <c r="CG57" s="355"/>
      <c r="CH57" s="355"/>
      <c r="CI57" s="356"/>
      <c r="CJ57" s="354"/>
      <c r="CK57" s="355"/>
      <c r="CL57" s="355"/>
      <c r="CM57" s="355"/>
      <c r="CN57" s="355"/>
      <c r="CO57" s="355"/>
      <c r="CP57" s="356"/>
      <c r="CQ57" s="354"/>
      <c r="CR57" s="355"/>
      <c r="CS57" s="355"/>
      <c r="CT57" s="355"/>
      <c r="CU57" s="355"/>
      <c r="CV57" s="355"/>
      <c r="CW57" s="356"/>
      <c r="CX57" s="354"/>
      <c r="CY57" s="355"/>
      <c r="CZ57" s="355"/>
      <c r="DA57" s="355"/>
      <c r="DB57" s="355"/>
      <c r="DC57" s="355"/>
      <c r="DD57" s="356"/>
      <c r="DE57" s="354"/>
      <c r="DF57" s="355"/>
      <c r="DG57" s="355"/>
      <c r="DH57" s="355"/>
      <c r="DI57" s="355"/>
      <c r="DJ57" s="355"/>
      <c r="DK57" s="356"/>
      <c r="DL57" s="354"/>
      <c r="DM57" s="355"/>
      <c r="DN57" s="355"/>
      <c r="DO57" s="355"/>
      <c r="DP57" s="355"/>
      <c r="DQ57" s="355"/>
      <c r="DR57" s="356"/>
      <c r="DS57" s="354"/>
      <c r="DT57" s="355"/>
      <c r="DU57" s="355"/>
      <c r="DV57" s="355"/>
      <c r="DW57" s="355"/>
      <c r="DX57" s="355"/>
      <c r="DY57" s="356"/>
      <c r="DZ57" s="354"/>
      <c r="EA57" s="355"/>
      <c r="EB57" s="355"/>
      <c r="EC57" s="355"/>
      <c r="ED57" s="355"/>
      <c r="EE57" s="355"/>
      <c r="EF57" s="356"/>
      <c r="EG57" s="354"/>
      <c r="EH57" s="355"/>
      <c r="EI57" s="355"/>
      <c r="EJ57" s="355"/>
      <c r="EK57" s="355"/>
      <c r="EL57" s="355"/>
      <c r="EM57" s="356"/>
      <c r="EN57" s="354"/>
      <c r="EO57" s="355"/>
      <c r="EP57" s="355"/>
      <c r="EQ57" s="355"/>
      <c r="ER57" s="355"/>
      <c r="ES57" s="355"/>
      <c r="ET57" s="356"/>
      <c r="EU57" s="354"/>
      <c r="EV57" s="355"/>
      <c r="EW57" s="355"/>
      <c r="EX57" s="355"/>
      <c r="EY57" s="355"/>
      <c r="EZ57" s="355"/>
      <c r="FA57" s="356"/>
      <c r="FB57" s="354"/>
      <c r="FC57" s="355"/>
      <c r="FD57" s="355"/>
      <c r="FE57" s="355"/>
      <c r="FF57" s="355"/>
      <c r="FG57" s="355"/>
      <c r="FH57" s="356"/>
      <c r="FI57" s="354"/>
      <c r="FJ57" s="355"/>
      <c r="FK57" s="355"/>
      <c r="FL57" s="355"/>
      <c r="FM57" s="355"/>
      <c r="FN57" s="355"/>
      <c r="FO57" s="356"/>
      <c r="FP57" s="354"/>
      <c r="FQ57" s="355"/>
      <c r="FR57" s="355"/>
      <c r="FS57" s="355"/>
      <c r="FT57" s="355"/>
      <c r="FU57" s="355"/>
      <c r="FV57" s="356"/>
      <c r="FW57" s="354"/>
      <c r="FX57" s="355"/>
      <c r="FY57" s="355"/>
      <c r="FZ57" s="355"/>
      <c r="GA57" s="355"/>
      <c r="GB57" s="355"/>
      <c r="GC57" s="356"/>
      <c r="GD57" s="411"/>
      <c r="GE57" s="355"/>
      <c r="GF57" s="355"/>
      <c r="GG57" s="355"/>
      <c r="GH57" s="355"/>
      <c r="GI57" s="355"/>
      <c r="GJ57" s="453"/>
      <c r="GK57" s="408"/>
      <c r="GL57" s="409"/>
      <c r="GM57" s="409"/>
      <c r="GN57" s="409"/>
      <c r="GO57" s="409"/>
      <c r="GP57" s="409"/>
      <c r="GQ57" s="410"/>
      <c r="GR57" s="411"/>
      <c r="GS57" s="355"/>
      <c r="GT57" s="355"/>
      <c r="GU57" s="355"/>
      <c r="GV57" s="355"/>
      <c r="GW57" s="355"/>
      <c r="GX57" s="356"/>
      <c r="GY57" s="390">
        <v>190.40928600000001</v>
      </c>
      <c r="GZ57" s="391">
        <v>120.407877</v>
      </c>
      <c r="HA57" s="391">
        <v>584.17711450000002</v>
      </c>
      <c r="HB57" s="391">
        <v>0</v>
      </c>
      <c r="HC57" s="391">
        <v>0</v>
      </c>
      <c r="HD57" s="391">
        <v>0</v>
      </c>
      <c r="HE57" s="392">
        <v>602.26652901406771</v>
      </c>
      <c r="HF57" s="390">
        <v>738.46126872000002</v>
      </c>
      <c r="HG57" s="391">
        <v>901.44803746499997</v>
      </c>
      <c r="HH57" s="391">
        <v>265.94906199000002</v>
      </c>
      <c r="HI57" s="391">
        <v>0</v>
      </c>
      <c r="HJ57" s="391">
        <v>0</v>
      </c>
      <c r="HK57" s="391">
        <v>0</v>
      </c>
      <c r="HL57" s="392">
        <v>78.939731880000011</v>
      </c>
      <c r="HM57" s="354"/>
      <c r="HN57" s="355"/>
      <c r="HO57" s="355"/>
      <c r="HP57" s="355"/>
      <c r="HQ57" s="355"/>
      <c r="HR57" s="355"/>
      <c r="HS57" s="356"/>
      <c r="HT57" s="354"/>
      <c r="HU57" s="355"/>
      <c r="HV57" s="355"/>
      <c r="HW57" s="355"/>
      <c r="HX57" s="355"/>
      <c r="HY57" s="355"/>
      <c r="HZ57" s="356"/>
      <c r="IA57" s="354"/>
      <c r="IB57" s="355"/>
      <c r="IC57" s="355"/>
      <c r="ID57" s="355"/>
      <c r="IE57" s="355"/>
      <c r="IF57" s="355"/>
      <c r="IG57" s="356"/>
      <c r="IH57" s="354"/>
      <c r="II57" s="355"/>
      <c r="IJ57" s="355"/>
      <c r="IK57" s="355"/>
      <c r="IL57" s="355"/>
      <c r="IM57" s="355"/>
      <c r="IN57" s="356"/>
      <c r="IO57" s="354"/>
      <c r="IP57" s="355"/>
      <c r="IQ57" s="355"/>
      <c r="IR57" s="355"/>
      <c r="IS57" s="355"/>
      <c r="IT57" s="355"/>
      <c r="IU57" s="453"/>
      <c r="IV57" s="354"/>
      <c r="IW57" s="355"/>
      <c r="IX57" s="355"/>
      <c r="IY57" s="355"/>
      <c r="IZ57" s="355"/>
      <c r="JA57" s="355"/>
      <c r="JB57" s="356"/>
    </row>
    <row r="58" spans="2:262" s="18" customFormat="1" ht="25" customHeight="1" thickTop="1" x14ac:dyDescent="0.35">
      <c r="B58" s="228">
        <v>2010</v>
      </c>
      <c r="C58" s="213" t="s">
        <v>49</v>
      </c>
      <c r="D58" s="365">
        <v>1634</v>
      </c>
      <c r="E58" s="363">
        <v>116</v>
      </c>
      <c r="F58" s="363">
        <v>141</v>
      </c>
      <c r="G58" s="363">
        <v>0</v>
      </c>
      <c r="H58" s="363">
        <v>0</v>
      </c>
      <c r="I58" s="363">
        <v>0</v>
      </c>
      <c r="J58" s="366">
        <v>1289</v>
      </c>
      <c r="K58" s="491"/>
      <c r="L58" s="492"/>
      <c r="M58" s="492"/>
      <c r="N58" s="492"/>
      <c r="O58" s="492"/>
      <c r="P58" s="492"/>
      <c r="Q58" s="493"/>
      <c r="R58" s="367"/>
      <c r="S58" s="368"/>
      <c r="T58" s="368"/>
      <c r="U58" s="368"/>
      <c r="V58" s="368"/>
      <c r="W58" s="368"/>
      <c r="X58" s="369"/>
      <c r="Y58" s="367"/>
      <c r="Z58" s="368"/>
      <c r="AA58" s="368"/>
      <c r="AB58" s="368"/>
      <c r="AC58" s="368"/>
      <c r="AD58" s="368"/>
      <c r="AE58" s="369"/>
      <c r="AF58" s="365">
        <v>692.83199999999999</v>
      </c>
      <c r="AG58" s="363">
        <v>645.58042499999988</v>
      </c>
      <c r="AH58" s="363">
        <v>574.875</v>
      </c>
      <c r="AI58" s="363">
        <v>31.5</v>
      </c>
      <c r="AJ58" s="363">
        <v>189</v>
      </c>
      <c r="AK58" s="363"/>
      <c r="AL58" s="383">
        <v>661.5</v>
      </c>
      <c r="AM58" s="365">
        <v>253.79</v>
      </c>
      <c r="AN58" s="363">
        <v>217.93</v>
      </c>
      <c r="AO58" s="363">
        <v>18.900000000000002</v>
      </c>
      <c r="AP58" s="363">
        <v>4.5</v>
      </c>
      <c r="AQ58" s="363">
        <v>21.7</v>
      </c>
      <c r="AR58" s="363">
        <v>0</v>
      </c>
      <c r="AS58" s="366">
        <v>131.06</v>
      </c>
      <c r="AT58" s="365">
        <v>640.22895562799999</v>
      </c>
      <c r="AU58" s="363">
        <v>1040.2291595678</v>
      </c>
      <c r="AV58" s="363">
        <v>44.522007345900001</v>
      </c>
      <c r="AW58" s="363">
        <v>0</v>
      </c>
      <c r="AX58" s="363">
        <v>49.459186551900004</v>
      </c>
      <c r="AY58" s="363">
        <v>0</v>
      </c>
      <c r="AZ58" s="366">
        <v>639.48851850210008</v>
      </c>
      <c r="BA58" s="367"/>
      <c r="BB58" s="368"/>
      <c r="BC58" s="368"/>
      <c r="BD58" s="368"/>
      <c r="BE58" s="368"/>
      <c r="BF58" s="368"/>
      <c r="BG58" s="369"/>
      <c r="BH58" s="367"/>
      <c r="BI58" s="368"/>
      <c r="BJ58" s="368"/>
      <c r="BK58" s="368"/>
      <c r="BL58" s="368"/>
      <c r="BM58" s="368"/>
      <c r="BN58" s="369"/>
      <c r="BO58" s="367"/>
      <c r="BP58" s="368"/>
      <c r="BQ58" s="368"/>
      <c r="BR58" s="368"/>
      <c r="BS58" s="368"/>
      <c r="BT58" s="368"/>
      <c r="BU58" s="369"/>
      <c r="BV58" s="367"/>
      <c r="BW58" s="368"/>
      <c r="BX58" s="368"/>
      <c r="BY58" s="368"/>
      <c r="BZ58" s="368"/>
      <c r="CA58" s="368"/>
      <c r="CB58" s="369"/>
      <c r="CC58" s="367"/>
      <c r="CD58" s="368"/>
      <c r="CE58" s="368"/>
      <c r="CF58" s="368"/>
      <c r="CG58" s="368"/>
      <c r="CH58" s="368"/>
      <c r="CI58" s="369"/>
      <c r="CJ58" s="367"/>
      <c r="CK58" s="368"/>
      <c r="CL58" s="368"/>
      <c r="CM58" s="368"/>
      <c r="CN58" s="368"/>
      <c r="CO58" s="368"/>
      <c r="CP58" s="369"/>
      <c r="CQ58" s="367"/>
      <c r="CR58" s="368"/>
      <c r="CS58" s="368"/>
      <c r="CT58" s="368"/>
      <c r="CU58" s="368"/>
      <c r="CV58" s="368"/>
      <c r="CW58" s="369"/>
      <c r="CX58" s="367"/>
      <c r="CY58" s="368"/>
      <c r="CZ58" s="368"/>
      <c r="DA58" s="368"/>
      <c r="DB58" s="368"/>
      <c r="DC58" s="368"/>
      <c r="DD58" s="369"/>
      <c r="DE58" s="367"/>
      <c r="DF58" s="368"/>
      <c r="DG58" s="368"/>
      <c r="DH58" s="368"/>
      <c r="DI58" s="368"/>
      <c r="DJ58" s="368"/>
      <c r="DK58" s="369"/>
      <c r="DL58" s="367"/>
      <c r="DM58" s="368"/>
      <c r="DN58" s="368"/>
      <c r="DO58" s="368"/>
      <c r="DP58" s="368"/>
      <c r="DQ58" s="368"/>
      <c r="DR58" s="369"/>
      <c r="DS58" s="367"/>
      <c r="DT58" s="368"/>
      <c r="DU58" s="368"/>
      <c r="DV58" s="368"/>
      <c r="DW58" s="368"/>
      <c r="DX58" s="368"/>
      <c r="DY58" s="369"/>
      <c r="DZ58" s="367"/>
      <c r="EA58" s="368"/>
      <c r="EB58" s="368"/>
      <c r="EC58" s="368"/>
      <c r="ED58" s="368"/>
      <c r="EE58" s="368"/>
      <c r="EF58" s="369"/>
      <c r="EG58" s="367"/>
      <c r="EH58" s="368"/>
      <c r="EI58" s="368"/>
      <c r="EJ58" s="368"/>
      <c r="EK58" s="368"/>
      <c r="EL58" s="368"/>
      <c r="EM58" s="369"/>
      <c r="EN58" s="367"/>
      <c r="EO58" s="368"/>
      <c r="EP58" s="368"/>
      <c r="EQ58" s="368"/>
      <c r="ER58" s="368"/>
      <c r="ES58" s="368"/>
      <c r="ET58" s="369"/>
      <c r="EU58" s="367"/>
      <c r="EV58" s="368"/>
      <c r="EW58" s="368"/>
      <c r="EX58" s="368"/>
      <c r="EY58" s="368"/>
      <c r="EZ58" s="368"/>
      <c r="FA58" s="369"/>
      <c r="FB58" s="367"/>
      <c r="FC58" s="368"/>
      <c r="FD58" s="368"/>
      <c r="FE58" s="368"/>
      <c r="FF58" s="368"/>
      <c r="FG58" s="368"/>
      <c r="FH58" s="369"/>
      <c r="FI58" s="367"/>
      <c r="FJ58" s="368"/>
      <c r="FK58" s="368"/>
      <c r="FL58" s="368"/>
      <c r="FM58" s="368"/>
      <c r="FN58" s="368"/>
      <c r="FO58" s="369"/>
      <c r="FP58" s="367"/>
      <c r="FQ58" s="368"/>
      <c r="FR58" s="368"/>
      <c r="FS58" s="368"/>
      <c r="FT58" s="368"/>
      <c r="FU58" s="368"/>
      <c r="FV58" s="369"/>
      <c r="FW58" s="367"/>
      <c r="FX58" s="368"/>
      <c r="FY58" s="368"/>
      <c r="FZ58" s="368"/>
      <c r="GA58" s="368"/>
      <c r="GB58" s="368"/>
      <c r="GC58" s="369"/>
      <c r="GD58" s="450"/>
      <c r="GE58" s="368"/>
      <c r="GF58" s="368"/>
      <c r="GG58" s="368"/>
      <c r="GH58" s="368"/>
      <c r="GI58" s="368"/>
      <c r="GJ58" s="451"/>
      <c r="GK58" s="367"/>
      <c r="GL58" s="368"/>
      <c r="GM58" s="368"/>
      <c r="GN58" s="368"/>
      <c r="GO58" s="368"/>
      <c r="GP58" s="368"/>
      <c r="GQ58" s="369"/>
      <c r="GR58" s="450"/>
      <c r="GS58" s="368"/>
      <c r="GT58" s="368"/>
      <c r="GU58" s="368"/>
      <c r="GV58" s="368"/>
      <c r="GW58" s="368"/>
      <c r="GX58" s="369"/>
      <c r="GY58" s="365">
        <v>196.87132062000001</v>
      </c>
      <c r="GZ58" s="363">
        <v>370.20593880000001</v>
      </c>
      <c r="HA58" s="363">
        <v>646.22594102999994</v>
      </c>
      <c r="HB58" s="363">
        <v>0</v>
      </c>
      <c r="HC58" s="363">
        <v>0</v>
      </c>
      <c r="HD58" s="363">
        <v>0</v>
      </c>
      <c r="HE58" s="366">
        <v>719.97155106999992</v>
      </c>
      <c r="HF58" s="365">
        <v>494.57782797000004</v>
      </c>
      <c r="HG58" s="363">
        <v>391.14882333000003</v>
      </c>
      <c r="HH58" s="363">
        <v>220.24756057000002</v>
      </c>
      <c r="HI58" s="363">
        <v>0</v>
      </c>
      <c r="HJ58" s="363">
        <v>0</v>
      </c>
      <c r="HK58" s="363">
        <v>0</v>
      </c>
      <c r="HL58" s="366">
        <v>85.691311800000008</v>
      </c>
      <c r="HM58" s="367"/>
      <c r="HN58" s="368"/>
      <c r="HO58" s="368"/>
      <c r="HP58" s="368"/>
      <c r="HQ58" s="368"/>
      <c r="HR58" s="368"/>
      <c r="HS58" s="369"/>
      <c r="HT58" s="367"/>
      <c r="HU58" s="368"/>
      <c r="HV58" s="368"/>
      <c r="HW58" s="368"/>
      <c r="HX58" s="368"/>
      <c r="HY58" s="368"/>
      <c r="HZ58" s="369"/>
      <c r="IA58" s="367"/>
      <c r="IB58" s="368"/>
      <c r="IC58" s="368"/>
      <c r="ID58" s="368"/>
      <c r="IE58" s="368"/>
      <c r="IF58" s="368"/>
      <c r="IG58" s="369"/>
      <c r="IH58" s="367"/>
      <c r="II58" s="368"/>
      <c r="IJ58" s="368"/>
      <c r="IK58" s="368"/>
      <c r="IL58" s="368"/>
      <c r="IM58" s="368"/>
      <c r="IN58" s="369"/>
      <c r="IO58" s="367"/>
      <c r="IP58" s="368"/>
      <c r="IQ58" s="368"/>
      <c r="IR58" s="368"/>
      <c r="IS58" s="368"/>
      <c r="IT58" s="368"/>
      <c r="IU58" s="451"/>
      <c r="IV58" s="367"/>
      <c r="IW58" s="368"/>
      <c r="IX58" s="368"/>
      <c r="IY58" s="368"/>
      <c r="IZ58" s="368"/>
      <c r="JA58" s="368"/>
      <c r="JB58" s="369"/>
    </row>
    <row r="59" spans="2:262" s="18" customFormat="1" ht="25" customHeight="1" x14ac:dyDescent="0.35">
      <c r="B59" s="198">
        <v>2010</v>
      </c>
      <c r="C59" s="199" t="s">
        <v>50</v>
      </c>
      <c r="D59" s="312">
        <v>1534</v>
      </c>
      <c r="E59" s="313">
        <v>91</v>
      </c>
      <c r="F59" s="313">
        <v>200</v>
      </c>
      <c r="G59" s="313">
        <v>0</v>
      </c>
      <c r="H59" s="313">
        <v>0</v>
      </c>
      <c r="I59" s="313">
        <v>0</v>
      </c>
      <c r="J59" s="314">
        <v>1007</v>
      </c>
      <c r="K59" s="483"/>
      <c r="L59" s="484"/>
      <c r="M59" s="484"/>
      <c r="N59" s="484"/>
      <c r="O59" s="484"/>
      <c r="P59" s="484"/>
      <c r="Q59" s="485"/>
      <c r="R59" s="372"/>
      <c r="S59" s="373"/>
      <c r="T59" s="373"/>
      <c r="U59" s="373"/>
      <c r="V59" s="373"/>
      <c r="W59" s="373"/>
      <c r="X59" s="374"/>
      <c r="Y59" s="372"/>
      <c r="Z59" s="373"/>
      <c r="AA59" s="373"/>
      <c r="AB59" s="373"/>
      <c r="AC59" s="373"/>
      <c r="AD59" s="373"/>
      <c r="AE59" s="374"/>
      <c r="AF59" s="312">
        <v>193.90280000000001</v>
      </c>
      <c r="AG59" s="313">
        <v>159.62700000000001</v>
      </c>
      <c r="AH59" s="313">
        <v>142.35</v>
      </c>
      <c r="AI59" s="313">
        <v>9.75</v>
      </c>
      <c r="AJ59" s="313">
        <v>46.8</v>
      </c>
      <c r="AK59" s="313"/>
      <c r="AL59" s="321">
        <v>163.80000000000001</v>
      </c>
      <c r="AM59" s="312">
        <v>246.34999999999997</v>
      </c>
      <c r="AN59" s="313">
        <v>508.91999999999996</v>
      </c>
      <c r="AO59" s="313">
        <v>19.939999999999998</v>
      </c>
      <c r="AP59" s="313">
        <v>4.5</v>
      </c>
      <c r="AQ59" s="313">
        <v>21.39</v>
      </c>
      <c r="AR59" s="313">
        <v>0</v>
      </c>
      <c r="AS59" s="314">
        <v>120.08</v>
      </c>
      <c r="AT59" s="312">
        <v>391</v>
      </c>
      <c r="AU59" s="313">
        <v>43</v>
      </c>
      <c r="AV59" s="313">
        <v>47</v>
      </c>
      <c r="AW59" s="313">
        <v>0</v>
      </c>
      <c r="AX59" s="313">
        <v>35</v>
      </c>
      <c r="AY59" s="313">
        <v>0</v>
      </c>
      <c r="AZ59" s="314">
        <v>107</v>
      </c>
      <c r="BA59" s="372"/>
      <c r="BB59" s="373"/>
      <c r="BC59" s="373"/>
      <c r="BD59" s="373"/>
      <c r="BE59" s="373"/>
      <c r="BF59" s="373"/>
      <c r="BG59" s="374"/>
      <c r="BH59" s="372"/>
      <c r="BI59" s="373"/>
      <c r="BJ59" s="373"/>
      <c r="BK59" s="373"/>
      <c r="BL59" s="373"/>
      <c r="BM59" s="373"/>
      <c r="BN59" s="374"/>
      <c r="BO59" s="372"/>
      <c r="BP59" s="373"/>
      <c r="BQ59" s="373"/>
      <c r="BR59" s="373"/>
      <c r="BS59" s="373"/>
      <c r="BT59" s="373"/>
      <c r="BU59" s="374"/>
      <c r="BV59" s="372"/>
      <c r="BW59" s="373"/>
      <c r="BX59" s="373"/>
      <c r="BY59" s="373"/>
      <c r="BZ59" s="373"/>
      <c r="CA59" s="373"/>
      <c r="CB59" s="374"/>
      <c r="CC59" s="372"/>
      <c r="CD59" s="373"/>
      <c r="CE59" s="373"/>
      <c r="CF59" s="373"/>
      <c r="CG59" s="373"/>
      <c r="CH59" s="373"/>
      <c r="CI59" s="374"/>
      <c r="CJ59" s="372"/>
      <c r="CK59" s="373"/>
      <c r="CL59" s="373"/>
      <c r="CM59" s="373"/>
      <c r="CN59" s="373"/>
      <c r="CO59" s="373"/>
      <c r="CP59" s="374"/>
      <c r="CQ59" s="372"/>
      <c r="CR59" s="373"/>
      <c r="CS59" s="373"/>
      <c r="CT59" s="373"/>
      <c r="CU59" s="373"/>
      <c r="CV59" s="373"/>
      <c r="CW59" s="374"/>
      <c r="CX59" s="372"/>
      <c r="CY59" s="373"/>
      <c r="CZ59" s="373"/>
      <c r="DA59" s="373"/>
      <c r="DB59" s="373"/>
      <c r="DC59" s="373"/>
      <c r="DD59" s="374"/>
      <c r="DE59" s="372"/>
      <c r="DF59" s="373"/>
      <c r="DG59" s="373"/>
      <c r="DH59" s="373"/>
      <c r="DI59" s="373"/>
      <c r="DJ59" s="373"/>
      <c r="DK59" s="374"/>
      <c r="DL59" s="372"/>
      <c r="DM59" s="373"/>
      <c r="DN59" s="373"/>
      <c r="DO59" s="373"/>
      <c r="DP59" s="373"/>
      <c r="DQ59" s="373"/>
      <c r="DR59" s="374"/>
      <c r="DS59" s="372"/>
      <c r="DT59" s="373"/>
      <c r="DU59" s="373"/>
      <c r="DV59" s="373"/>
      <c r="DW59" s="373"/>
      <c r="DX59" s="373"/>
      <c r="DY59" s="374"/>
      <c r="DZ59" s="372"/>
      <c r="EA59" s="373"/>
      <c r="EB59" s="373"/>
      <c r="EC59" s="373"/>
      <c r="ED59" s="373"/>
      <c r="EE59" s="373"/>
      <c r="EF59" s="374"/>
      <c r="EG59" s="372"/>
      <c r="EH59" s="373"/>
      <c r="EI59" s="373"/>
      <c r="EJ59" s="373"/>
      <c r="EK59" s="373"/>
      <c r="EL59" s="373"/>
      <c r="EM59" s="374"/>
      <c r="EN59" s="372"/>
      <c r="EO59" s="373"/>
      <c r="EP59" s="373"/>
      <c r="EQ59" s="373"/>
      <c r="ER59" s="373"/>
      <c r="ES59" s="373"/>
      <c r="ET59" s="374"/>
      <c r="EU59" s="372"/>
      <c r="EV59" s="373"/>
      <c r="EW59" s="373"/>
      <c r="EX59" s="373"/>
      <c r="EY59" s="373"/>
      <c r="EZ59" s="373"/>
      <c r="FA59" s="374"/>
      <c r="FB59" s="372"/>
      <c r="FC59" s="373"/>
      <c r="FD59" s="373"/>
      <c r="FE59" s="373"/>
      <c r="FF59" s="373"/>
      <c r="FG59" s="373"/>
      <c r="FH59" s="374"/>
      <c r="FI59" s="372"/>
      <c r="FJ59" s="373"/>
      <c r="FK59" s="373"/>
      <c r="FL59" s="373"/>
      <c r="FM59" s="373"/>
      <c r="FN59" s="373"/>
      <c r="FO59" s="374"/>
      <c r="FP59" s="372"/>
      <c r="FQ59" s="373"/>
      <c r="FR59" s="373"/>
      <c r="FS59" s="373"/>
      <c r="FT59" s="373"/>
      <c r="FU59" s="373"/>
      <c r="FV59" s="374"/>
      <c r="FW59" s="372"/>
      <c r="FX59" s="373"/>
      <c r="FY59" s="373"/>
      <c r="FZ59" s="373"/>
      <c r="GA59" s="373"/>
      <c r="GB59" s="373"/>
      <c r="GC59" s="374"/>
      <c r="GD59" s="424"/>
      <c r="GE59" s="373"/>
      <c r="GF59" s="373"/>
      <c r="GG59" s="373"/>
      <c r="GH59" s="373"/>
      <c r="GI59" s="373"/>
      <c r="GJ59" s="452"/>
      <c r="GK59" s="372"/>
      <c r="GL59" s="373"/>
      <c r="GM59" s="373"/>
      <c r="GN59" s="373"/>
      <c r="GO59" s="373"/>
      <c r="GP59" s="373"/>
      <c r="GQ59" s="374"/>
      <c r="GR59" s="424"/>
      <c r="GS59" s="373"/>
      <c r="GT59" s="373"/>
      <c r="GU59" s="373"/>
      <c r="GV59" s="373"/>
      <c r="GW59" s="373"/>
      <c r="GX59" s="374"/>
      <c r="GY59" s="312">
        <v>175.75120899999999</v>
      </c>
      <c r="GZ59" s="313">
        <v>91.228800209999989</v>
      </c>
      <c r="HA59" s="313">
        <v>907.08336904999999</v>
      </c>
      <c r="HB59" s="313">
        <v>0</v>
      </c>
      <c r="HC59" s="313">
        <v>0</v>
      </c>
      <c r="HD59" s="313">
        <v>0</v>
      </c>
      <c r="HE59" s="314">
        <v>526.63264932000004</v>
      </c>
      <c r="HF59" s="312">
        <v>389.20520584000002</v>
      </c>
      <c r="HG59" s="313">
        <v>617.69599149999999</v>
      </c>
      <c r="HH59" s="313">
        <v>412.35827374000002</v>
      </c>
      <c r="HI59" s="313">
        <v>0</v>
      </c>
      <c r="HJ59" s="313">
        <v>0</v>
      </c>
      <c r="HK59" s="313">
        <v>0</v>
      </c>
      <c r="HL59" s="314">
        <v>84.793477199999998</v>
      </c>
      <c r="HM59" s="372"/>
      <c r="HN59" s="373"/>
      <c r="HO59" s="373"/>
      <c r="HP59" s="373"/>
      <c r="HQ59" s="373"/>
      <c r="HR59" s="373"/>
      <c r="HS59" s="374"/>
      <c r="HT59" s="372"/>
      <c r="HU59" s="373"/>
      <c r="HV59" s="373"/>
      <c r="HW59" s="373"/>
      <c r="HX59" s="373"/>
      <c r="HY59" s="373"/>
      <c r="HZ59" s="374"/>
      <c r="IA59" s="372"/>
      <c r="IB59" s="373"/>
      <c r="IC59" s="373"/>
      <c r="ID59" s="373"/>
      <c r="IE59" s="373"/>
      <c r="IF59" s="373"/>
      <c r="IG59" s="374"/>
      <c r="IH59" s="372"/>
      <c r="II59" s="373"/>
      <c r="IJ59" s="373"/>
      <c r="IK59" s="373"/>
      <c r="IL59" s="373"/>
      <c r="IM59" s="373"/>
      <c r="IN59" s="374"/>
      <c r="IO59" s="372"/>
      <c r="IP59" s="373"/>
      <c r="IQ59" s="373"/>
      <c r="IR59" s="373"/>
      <c r="IS59" s="373"/>
      <c r="IT59" s="373"/>
      <c r="IU59" s="452"/>
      <c r="IV59" s="372"/>
      <c r="IW59" s="373"/>
      <c r="IX59" s="373"/>
      <c r="IY59" s="373"/>
      <c r="IZ59" s="373"/>
      <c r="JA59" s="373"/>
      <c r="JB59" s="374"/>
    </row>
    <row r="60" spans="2:262" s="18" customFormat="1" ht="25" customHeight="1" x14ac:dyDescent="0.35">
      <c r="B60" s="198">
        <v>2010</v>
      </c>
      <c r="C60" s="199" t="s">
        <v>47</v>
      </c>
      <c r="D60" s="312">
        <v>1211</v>
      </c>
      <c r="E60" s="313">
        <v>54</v>
      </c>
      <c r="F60" s="313">
        <v>307</v>
      </c>
      <c r="G60" s="313">
        <v>0</v>
      </c>
      <c r="H60" s="313">
        <v>0</v>
      </c>
      <c r="I60" s="313">
        <v>0</v>
      </c>
      <c r="J60" s="314">
        <v>895</v>
      </c>
      <c r="K60" s="483"/>
      <c r="L60" s="484"/>
      <c r="M60" s="484"/>
      <c r="N60" s="484"/>
      <c r="O60" s="484"/>
      <c r="P60" s="484"/>
      <c r="Q60" s="485"/>
      <c r="R60" s="372"/>
      <c r="S60" s="373"/>
      <c r="T60" s="373"/>
      <c r="U60" s="373"/>
      <c r="V60" s="373"/>
      <c r="W60" s="373"/>
      <c r="X60" s="374"/>
      <c r="Y60" s="372"/>
      <c r="Z60" s="373"/>
      <c r="AA60" s="373"/>
      <c r="AB60" s="373"/>
      <c r="AC60" s="373"/>
      <c r="AD60" s="373"/>
      <c r="AE60" s="374"/>
      <c r="AF60" s="312">
        <v>211.36720500000001</v>
      </c>
      <c r="AG60" s="313">
        <v>162.23377500000001</v>
      </c>
      <c r="AH60" s="313">
        <v>145.36125000000001</v>
      </c>
      <c r="AI60" s="313">
        <v>9.9562500000000007</v>
      </c>
      <c r="AJ60" s="313">
        <v>11.9475</v>
      </c>
      <c r="AK60" s="313"/>
      <c r="AL60" s="321">
        <v>167.26499999999999</v>
      </c>
      <c r="AM60" s="312">
        <v>261.56</v>
      </c>
      <c r="AN60" s="313">
        <v>148.21</v>
      </c>
      <c r="AO60" s="313">
        <v>17</v>
      </c>
      <c r="AP60" s="313">
        <v>4.5</v>
      </c>
      <c r="AQ60" s="313">
        <v>15.11</v>
      </c>
      <c r="AR60" s="313">
        <v>0</v>
      </c>
      <c r="AS60" s="314">
        <v>80.489999999999995</v>
      </c>
      <c r="AT60" s="312">
        <v>335</v>
      </c>
      <c r="AU60" s="313">
        <v>21.2</v>
      </c>
      <c r="AV60" s="313">
        <v>126</v>
      </c>
      <c r="AW60" s="313">
        <v>0</v>
      </c>
      <c r="AX60" s="313">
        <v>41</v>
      </c>
      <c r="AY60" s="313">
        <v>0</v>
      </c>
      <c r="AZ60" s="314">
        <v>471</v>
      </c>
      <c r="BA60" s="372"/>
      <c r="BB60" s="373"/>
      <c r="BC60" s="373"/>
      <c r="BD60" s="373"/>
      <c r="BE60" s="373"/>
      <c r="BF60" s="373"/>
      <c r="BG60" s="374"/>
      <c r="BH60" s="372"/>
      <c r="BI60" s="373"/>
      <c r="BJ60" s="373"/>
      <c r="BK60" s="373"/>
      <c r="BL60" s="373"/>
      <c r="BM60" s="373"/>
      <c r="BN60" s="374"/>
      <c r="BO60" s="372"/>
      <c r="BP60" s="373"/>
      <c r="BQ60" s="373"/>
      <c r="BR60" s="373"/>
      <c r="BS60" s="373"/>
      <c r="BT60" s="373"/>
      <c r="BU60" s="374"/>
      <c r="BV60" s="372"/>
      <c r="BW60" s="373"/>
      <c r="BX60" s="373"/>
      <c r="BY60" s="373"/>
      <c r="BZ60" s="373"/>
      <c r="CA60" s="373"/>
      <c r="CB60" s="374"/>
      <c r="CC60" s="372"/>
      <c r="CD60" s="373"/>
      <c r="CE60" s="373"/>
      <c r="CF60" s="373"/>
      <c r="CG60" s="373"/>
      <c r="CH60" s="373"/>
      <c r="CI60" s="374"/>
      <c r="CJ60" s="372"/>
      <c r="CK60" s="373"/>
      <c r="CL60" s="373"/>
      <c r="CM60" s="373"/>
      <c r="CN60" s="373"/>
      <c r="CO60" s="373"/>
      <c r="CP60" s="374"/>
      <c r="CQ60" s="372"/>
      <c r="CR60" s="373"/>
      <c r="CS60" s="373"/>
      <c r="CT60" s="373"/>
      <c r="CU60" s="373"/>
      <c r="CV60" s="373"/>
      <c r="CW60" s="374"/>
      <c r="CX60" s="372"/>
      <c r="CY60" s="373"/>
      <c r="CZ60" s="373"/>
      <c r="DA60" s="373"/>
      <c r="DB60" s="373"/>
      <c r="DC60" s="373"/>
      <c r="DD60" s="374"/>
      <c r="DE60" s="372"/>
      <c r="DF60" s="373"/>
      <c r="DG60" s="373"/>
      <c r="DH60" s="373"/>
      <c r="DI60" s="373"/>
      <c r="DJ60" s="373"/>
      <c r="DK60" s="374"/>
      <c r="DL60" s="372"/>
      <c r="DM60" s="373"/>
      <c r="DN60" s="373"/>
      <c r="DO60" s="373"/>
      <c r="DP60" s="373"/>
      <c r="DQ60" s="373"/>
      <c r="DR60" s="374"/>
      <c r="DS60" s="372"/>
      <c r="DT60" s="373"/>
      <c r="DU60" s="373"/>
      <c r="DV60" s="373"/>
      <c r="DW60" s="373"/>
      <c r="DX60" s="373"/>
      <c r="DY60" s="374"/>
      <c r="DZ60" s="372"/>
      <c r="EA60" s="373"/>
      <c r="EB60" s="373"/>
      <c r="EC60" s="373"/>
      <c r="ED60" s="373"/>
      <c r="EE60" s="373"/>
      <c r="EF60" s="374"/>
      <c r="EG60" s="372"/>
      <c r="EH60" s="373"/>
      <c r="EI60" s="373"/>
      <c r="EJ60" s="373"/>
      <c r="EK60" s="373"/>
      <c r="EL60" s="373"/>
      <c r="EM60" s="374"/>
      <c r="EN60" s="372"/>
      <c r="EO60" s="373"/>
      <c r="EP60" s="373"/>
      <c r="EQ60" s="373"/>
      <c r="ER60" s="373"/>
      <c r="ES60" s="373"/>
      <c r="ET60" s="374"/>
      <c r="EU60" s="372"/>
      <c r="EV60" s="373"/>
      <c r="EW60" s="373"/>
      <c r="EX60" s="373"/>
      <c r="EY60" s="373"/>
      <c r="EZ60" s="373"/>
      <c r="FA60" s="374"/>
      <c r="FB60" s="372"/>
      <c r="FC60" s="373"/>
      <c r="FD60" s="373"/>
      <c r="FE60" s="373"/>
      <c r="FF60" s="373"/>
      <c r="FG60" s="373"/>
      <c r="FH60" s="374"/>
      <c r="FI60" s="372"/>
      <c r="FJ60" s="373"/>
      <c r="FK60" s="373"/>
      <c r="FL60" s="373"/>
      <c r="FM60" s="373"/>
      <c r="FN60" s="373"/>
      <c r="FO60" s="374"/>
      <c r="FP60" s="372"/>
      <c r="FQ60" s="373"/>
      <c r="FR60" s="373"/>
      <c r="FS60" s="373"/>
      <c r="FT60" s="373"/>
      <c r="FU60" s="373"/>
      <c r="FV60" s="374"/>
      <c r="FW60" s="372"/>
      <c r="FX60" s="373"/>
      <c r="FY60" s="373"/>
      <c r="FZ60" s="373"/>
      <c r="GA60" s="373"/>
      <c r="GB60" s="373"/>
      <c r="GC60" s="374"/>
      <c r="GD60" s="424"/>
      <c r="GE60" s="373"/>
      <c r="GF60" s="373"/>
      <c r="GG60" s="373"/>
      <c r="GH60" s="373"/>
      <c r="GI60" s="373"/>
      <c r="GJ60" s="452"/>
      <c r="GK60" s="372"/>
      <c r="GL60" s="373"/>
      <c r="GM60" s="373"/>
      <c r="GN60" s="373"/>
      <c r="GO60" s="373"/>
      <c r="GP60" s="373"/>
      <c r="GQ60" s="374"/>
      <c r="GR60" s="424"/>
      <c r="GS60" s="373"/>
      <c r="GT60" s="373"/>
      <c r="GU60" s="373"/>
      <c r="GV60" s="373"/>
      <c r="GW60" s="373"/>
      <c r="GX60" s="374"/>
      <c r="GY60" s="312">
        <v>171.67156199999999</v>
      </c>
      <c r="GZ60" s="313">
        <v>629.43466186000001</v>
      </c>
      <c r="HA60" s="313">
        <v>74.075479340000001</v>
      </c>
      <c r="HB60" s="313">
        <v>0</v>
      </c>
      <c r="HC60" s="313">
        <v>0</v>
      </c>
      <c r="HD60" s="313">
        <v>0</v>
      </c>
      <c r="HE60" s="314">
        <v>532.48756632000004</v>
      </c>
      <c r="HF60" s="312">
        <v>326.11393947999994</v>
      </c>
      <c r="HG60" s="313">
        <v>403.13867412000002</v>
      </c>
      <c r="HH60" s="313">
        <v>97.087372059999979</v>
      </c>
      <c r="HI60" s="313">
        <v>0</v>
      </c>
      <c r="HJ60" s="313">
        <v>0</v>
      </c>
      <c r="HK60" s="313">
        <v>0</v>
      </c>
      <c r="HL60" s="314">
        <v>79.259283599999989</v>
      </c>
      <c r="HM60" s="372"/>
      <c r="HN60" s="373"/>
      <c r="HO60" s="373"/>
      <c r="HP60" s="373"/>
      <c r="HQ60" s="373"/>
      <c r="HR60" s="373"/>
      <c r="HS60" s="374"/>
      <c r="HT60" s="372"/>
      <c r="HU60" s="373"/>
      <c r="HV60" s="373"/>
      <c r="HW60" s="373"/>
      <c r="HX60" s="373"/>
      <c r="HY60" s="373"/>
      <c r="HZ60" s="374"/>
      <c r="IA60" s="372"/>
      <c r="IB60" s="373"/>
      <c r="IC60" s="373"/>
      <c r="ID60" s="373"/>
      <c r="IE60" s="373"/>
      <c r="IF60" s="373"/>
      <c r="IG60" s="374"/>
      <c r="IH60" s="372"/>
      <c r="II60" s="373"/>
      <c r="IJ60" s="373"/>
      <c r="IK60" s="373"/>
      <c r="IL60" s="373"/>
      <c r="IM60" s="373"/>
      <c r="IN60" s="374"/>
      <c r="IO60" s="372"/>
      <c r="IP60" s="373"/>
      <c r="IQ60" s="373"/>
      <c r="IR60" s="373"/>
      <c r="IS60" s="373"/>
      <c r="IT60" s="373"/>
      <c r="IU60" s="452"/>
      <c r="IV60" s="372"/>
      <c r="IW60" s="373"/>
      <c r="IX60" s="373"/>
      <c r="IY60" s="373"/>
      <c r="IZ60" s="373"/>
      <c r="JA60" s="373"/>
      <c r="JB60" s="374"/>
    </row>
    <row r="61" spans="2:262" s="18" customFormat="1" ht="25" customHeight="1" thickBot="1" x14ac:dyDescent="0.4">
      <c r="B61" s="266">
        <v>2010</v>
      </c>
      <c r="C61" s="249" t="s">
        <v>48</v>
      </c>
      <c r="D61" s="390">
        <v>1211</v>
      </c>
      <c r="E61" s="391">
        <v>124</v>
      </c>
      <c r="F61" s="391">
        <v>250</v>
      </c>
      <c r="G61" s="391">
        <v>0</v>
      </c>
      <c r="H61" s="391">
        <v>0</v>
      </c>
      <c r="I61" s="391">
        <v>0</v>
      </c>
      <c r="J61" s="392">
        <v>1009</v>
      </c>
      <c r="K61" s="487"/>
      <c r="L61" s="488"/>
      <c r="M61" s="488"/>
      <c r="N61" s="488"/>
      <c r="O61" s="488"/>
      <c r="P61" s="488"/>
      <c r="Q61" s="489"/>
      <c r="R61" s="354"/>
      <c r="S61" s="355"/>
      <c r="T61" s="355"/>
      <c r="U61" s="355"/>
      <c r="V61" s="355"/>
      <c r="W61" s="355"/>
      <c r="X61" s="356"/>
      <c r="Y61" s="354"/>
      <c r="Z61" s="355"/>
      <c r="AA61" s="355"/>
      <c r="AB61" s="355"/>
      <c r="AC61" s="355"/>
      <c r="AD61" s="355"/>
      <c r="AE61" s="356"/>
      <c r="AF61" s="390">
        <v>350.25004799999999</v>
      </c>
      <c r="AG61" s="391">
        <v>84.596249999999998</v>
      </c>
      <c r="AH61" s="391">
        <v>91.8</v>
      </c>
      <c r="AI61" s="391">
        <v>11.475</v>
      </c>
      <c r="AJ61" s="391">
        <v>11.475</v>
      </c>
      <c r="AK61" s="391"/>
      <c r="AL61" s="399">
        <v>5.7374999999999998</v>
      </c>
      <c r="AM61" s="390">
        <v>222.28</v>
      </c>
      <c r="AN61" s="391">
        <v>147.85</v>
      </c>
      <c r="AO61" s="391">
        <v>18.5</v>
      </c>
      <c r="AP61" s="391">
        <v>4.5</v>
      </c>
      <c r="AQ61" s="391">
        <v>17.11</v>
      </c>
      <c r="AR61" s="391">
        <v>0</v>
      </c>
      <c r="AS61" s="392">
        <v>92.93</v>
      </c>
      <c r="AT61" s="390">
        <v>120.37588</v>
      </c>
      <c r="AU61" s="391">
        <v>24.590160000000001</v>
      </c>
      <c r="AV61" s="391">
        <v>13.729040000000001</v>
      </c>
      <c r="AW61" s="391">
        <v>29.4</v>
      </c>
      <c r="AX61" s="391">
        <v>30.999728999999999</v>
      </c>
      <c r="AY61" s="391">
        <v>0</v>
      </c>
      <c r="AZ61" s="392">
        <v>0</v>
      </c>
      <c r="BA61" s="354"/>
      <c r="BB61" s="355"/>
      <c r="BC61" s="355"/>
      <c r="BD61" s="355"/>
      <c r="BE61" s="355"/>
      <c r="BF61" s="355"/>
      <c r="BG61" s="356"/>
      <c r="BH61" s="354"/>
      <c r="BI61" s="355"/>
      <c r="BJ61" s="355"/>
      <c r="BK61" s="355"/>
      <c r="BL61" s="355"/>
      <c r="BM61" s="355"/>
      <c r="BN61" s="356"/>
      <c r="BO61" s="354"/>
      <c r="BP61" s="355"/>
      <c r="BQ61" s="355"/>
      <c r="BR61" s="355"/>
      <c r="BS61" s="355"/>
      <c r="BT61" s="355"/>
      <c r="BU61" s="356"/>
      <c r="BV61" s="354"/>
      <c r="BW61" s="355"/>
      <c r="BX61" s="355"/>
      <c r="BY61" s="355"/>
      <c r="BZ61" s="355"/>
      <c r="CA61" s="355"/>
      <c r="CB61" s="356"/>
      <c r="CC61" s="354"/>
      <c r="CD61" s="355"/>
      <c r="CE61" s="355"/>
      <c r="CF61" s="355"/>
      <c r="CG61" s="355"/>
      <c r="CH61" s="355"/>
      <c r="CI61" s="356"/>
      <c r="CJ61" s="354"/>
      <c r="CK61" s="355"/>
      <c r="CL61" s="355"/>
      <c r="CM61" s="355"/>
      <c r="CN61" s="355"/>
      <c r="CO61" s="355"/>
      <c r="CP61" s="356"/>
      <c r="CQ61" s="354"/>
      <c r="CR61" s="355"/>
      <c r="CS61" s="355"/>
      <c r="CT61" s="355"/>
      <c r="CU61" s="355"/>
      <c r="CV61" s="355"/>
      <c r="CW61" s="356"/>
      <c r="CX61" s="354"/>
      <c r="CY61" s="355"/>
      <c r="CZ61" s="355"/>
      <c r="DA61" s="355"/>
      <c r="DB61" s="355"/>
      <c r="DC61" s="355"/>
      <c r="DD61" s="356"/>
      <c r="DE61" s="354"/>
      <c r="DF61" s="355"/>
      <c r="DG61" s="355"/>
      <c r="DH61" s="355"/>
      <c r="DI61" s="355"/>
      <c r="DJ61" s="355"/>
      <c r="DK61" s="356"/>
      <c r="DL61" s="354"/>
      <c r="DM61" s="355"/>
      <c r="DN61" s="355"/>
      <c r="DO61" s="355"/>
      <c r="DP61" s="355"/>
      <c r="DQ61" s="355"/>
      <c r="DR61" s="356"/>
      <c r="DS61" s="354"/>
      <c r="DT61" s="355"/>
      <c r="DU61" s="355"/>
      <c r="DV61" s="355"/>
      <c r="DW61" s="355"/>
      <c r="DX61" s="355"/>
      <c r="DY61" s="356"/>
      <c r="DZ61" s="354"/>
      <c r="EA61" s="355"/>
      <c r="EB61" s="355"/>
      <c r="EC61" s="355"/>
      <c r="ED61" s="355"/>
      <c r="EE61" s="355"/>
      <c r="EF61" s="356"/>
      <c r="EG61" s="354"/>
      <c r="EH61" s="355"/>
      <c r="EI61" s="355"/>
      <c r="EJ61" s="355"/>
      <c r="EK61" s="355"/>
      <c r="EL61" s="355"/>
      <c r="EM61" s="356"/>
      <c r="EN61" s="354"/>
      <c r="EO61" s="355"/>
      <c r="EP61" s="355"/>
      <c r="EQ61" s="355"/>
      <c r="ER61" s="355"/>
      <c r="ES61" s="355"/>
      <c r="ET61" s="356"/>
      <c r="EU61" s="354"/>
      <c r="EV61" s="355"/>
      <c r="EW61" s="355"/>
      <c r="EX61" s="355"/>
      <c r="EY61" s="355"/>
      <c r="EZ61" s="355"/>
      <c r="FA61" s="356"/>
      <c r="FB61" s="354"/>
      <c r="FC61" s="355"/>
      <c r="FD61" s="355"/>
      <c r="FE61" s="355"/>
      <c r="FF61" s="355"/>
      <c r="FG61" s="355"/>
      <c r="FH61" s="356"/>
      <c r="FI61" s="354"/>
      <c r="FJ61" s="355"/>
      <c r="FK61" s="355"/>
      <c r="FL61" s="355"/>
      <c r="FM61" s="355"/>
      <c r="FN61" s="355"/>
      <c r="FO61" s="356"/>
      <c r="FP61" s="354"/>
      <c r="FQ61" s="355"/>
      <c r="FR61" s="355"/>
      <c r="FS61" s="355"/>
      <c r="FT61" s="355"/>
      <c r="FU61" s="355"/>
      <c r="FV61" s="356"/>
      <c r="FW61" s="354"/>
      <c r="FX61" s="355"/>
      <c r="FY61" s="355"/>
      <c r="FZ61" s="355"/>
      <c r="GA61" s="355"/>
      <c r="GB61" s="355"/>
      <c r="GC61" s="356"/>
      <c r="GD61" s="411"/>
      <c r="GE61" s="355"/>
      <c r="GF61" s="355"/>
      <c r="GG61" s="355"/>
      <c r="GH61" s="355"/>
      <c r="GI61" s="355"/>
      <c r="GJ61" s="453"/>
      <c r="GK61" s="408"/>
      <c r="GL61" s="409"/>
      <c r="GM61" s="409"/>
      <c r="GN61" s="409"/>
      <c r="GO61" s="409"/>
      <c r="GP61" s="409"/>
      <c r="GQ61" s="410"/>
      <c r="GR61" s="411"/>
      <c r="GS61" s="355"/>
      <c r="GT61" s="355"/>
      <c r="GU61" s="355"/>
      <c r="GV61" s="355"/>
      <c r="GW61" s="355"/>
      <c r="GX61" s="356"/>
      <c r="GY61" s="390">
        <v>173.46588419999998</v>
      </c>
      <c r="GZ61" s="391">
        <v>91.575527219999998</v>
      </c>
      <c r="HA61" s="391">
        <v>86.537641629999996</v>
      </c>
      <c r="HB61" s="391">
        <v>0</v>
      </c>
      <c r="HC61" s="391">
        <v>0</v>
      </c>
      <c r="HD61" s="391">
        <v>0</v>
      </c>
      <c r="HE61" s="392">
        <v>617.17211836000001</v>
      </c>
      <c r="HF61" s="390">
        <v>264.53349846000003</v>
      </c>
      <c r="HG61" s="391">
        <v>238.37364936</v>
      </c>
      <c r="HH61" s="391">
        <v>44.170122149999997</v>
      </c>
      <c r="HI61" s="391">
        <v>0</v>
      </c>
      <c r="HJ61" s="391">
        <v>0</v>
      </c>
      <c r="HK61" s="391">
        <v>0</v>
      </c>
      <c r="HL61" s="392">
        <v>57.277115280000004</v>
      </c>
      <c r="HM61" s="354"/>
      <c r="HN61" s="355"/>
      <c r="HO61" s="355"/>
      <c r="HP61" s="355"/>
      <c r="HQ61" s="355"/>
      <c r="HR61" s="355"/>
      <c r="HS61" s="356"/>
      <c r="HT61" s="354"/>
      <c r="HU61" s="355"/>
      <c r="HV61" s="355"/>
      <c r="HW61" s="355"/>
      <c r="HX61" s="355"/>
      <c r="HY61" s="355"/>
      <c r="HZ61" s="356"/>
      <c r="IA61" s="354"/>
      <c r="IB61" s="355"/>
      <c r="IC61" s="355"/>
      <c r="ID61" s="355"/>
      <c r="IE61" s="355"/>
      <c r="IF61" s="355"/>
      <c r="IG61" s="356"/>
      <c r="IH61" s="354"/>
      <c r="II61" s="355"/>
      <c r="IJ61" s="355"/>
      <c r="IK61" s="355"/>
      <c r="IL61" s="355"/>
      <c r="IM61" s="355"/>
      <c r="IN61" s="356"/>
      <c r="IO61" s="354"/>
      <c r="IP61" s="355"/>
      <c r="IQ61" s="355"/>
      <c r="IR61" s="355"/>
      <c r="IS61" s="355"/>
      <c r="IT61" s="355"/>
      <c r="IU61" s="453"/>
      <c r="IV61" s="354"/>
      <c r="IW61" s="355"/>
      <c r="IX61" s="355"/>
      <c r="IY61" s="355"/>
      <c r="IZ61" s="355"/>
      <c r="JA61" s="355"/>
      <c r="JB61" s="356"/>
    </row>
    <row r="62" spans="2:262" s="18" customFormat="1" ht="25" customHeight="1" thickTop="1" x14ac:dyDescent="0.35">
      <c r="B62" s="228">
        <v>2009</v>
      </c>
      <c r="C62" s="213" t="s">
        <v>49</v>
      </c>
      <c r="D62" s="365">
        <v>1634</v>
      </c>
      <c r="E62" s="363">
        <v>175</v>
      </c>
      <c r="F62" s="363">
        <v>225</v>
      </c>
      <c r="G62" s="363">
        <v>0</v>
      </c>
      <c r="H62" s="363">
        <v>0</v>
      </c>
      <c r="I62" s="363">
        <v>0</v>
      </c>
      <c r="J62" s="366">
        <v>961</v>
      </c>
      <c r="K62" s="491"/>
      <c r="L62" s="492"/>
      <c r="M62" s="492"/>
      <c r="N62" s="492"/>
      <c r="O62" s="492"/>
      <c r="P62" s="492"/>
      <c r="Q62" s="493"/>
      <c r="R62" s="367"/>
      <c r="S62" s="368"/>
      <c r="T62" s="368"/>
      <c r="U62" s="368"/>
      <c r="V62" s="368"/>
      <c r="W62" s="368"/>
      <c r="X62" s="369"/>
      <c r="Y62" s="367"/>
      <c r="Z62" s="368"/>
      <c r="AA62" s="368"/>
      <c r="AB62" s="368"/>
      <c r="AC62" s="368"/>
      <c r="AD62" s="368"/>
      <c r="AE62" s="369"/>
      <c r="AF62" s="365">
        <v>313.51785899999999</v>
      </c>
      <c r="AG62" s="363">
        <v>267.80865</v>
      </c>
      <c r="AH62" s="363">
        <v>80.325000000000003</v>
      </c>
      <c r="AI62" s="363">
        <v>7.65</v>
      </c>
      <c r="AJ62" s="363">
        <v>22.95</v>
      </c>
      <c r="AK62" s="363"/>
      <c r="AL62" s="383">
        <v>57.375</v>
      </c>
      <c r="AM62" s="365">
        <v>236.07</v>
      </c>
      <c r="AN62" s="363">
        <v>161.63999999999999</v>
      </c>
      <c r="AO62" s="363">
        <v>17.7</v>
      </c>
      <c r="AP62" s="363">
        <v>4.5</v>
      </c>
      <c r="AQ62" s="363">
        <v>19.399999999999999</v>
      </c>
      <c r="AR62" s="363">
        <v>0</v>
      </c>
      <c r="AS62" s="366">
        <v>99.14</v>
      </c>
      <c r="AT62" s="365">
        <v>119.110623</v>
      </c>
      <c r="AU62" s="363">
        <v>0</v>
      </c>
      <c r="AV62" s="363">
        <v>4.9728940000000001</v>
      </c>
      <c r="AW62" s="363">
        <v>0</v>
      </c>
      <c r="AX62" s="363">
        <v>27.945344999999996</v>
      </c>
      <c r="AY62" s="363">
        <v>0</v>
      </c>
      <c r="AZ62" s="366">
        <v>37.376685000000002</v>
      </c>
      <c r="BA62" s="367"/>
      <c r="BB62" s="368"/>
      <c r="BC62" s="368"/>
      <c r="BD62" s="368"/>
      <c r="BE62" s="368"/>
      <c r="BF62" s="368"/>
      <c r="BG62" s="369"/>
      <c r="BH62" s="367"/>
      <c r="BI62" s="368"/>
      <c r="BJ62" s="368"/>
      <c r="BK62" s="368"/>
      <c r="BL62" s="368"/>
      <c r="BM62" s="368"/>
      <c r="BN62" s="369"/>
      <c r="BO62" s="367"/>
      <c r="BP62" s="368"/>
      <c r="BQ62" s="368"/>
      <c r="BR62" s="368"/>
      <c r="BS62" s="368"/>
      <c r="BT62" s="368"/>
      <c r="BU62" s="369"/>
      <c r="BV62" s="367"/>
      <c r="BW62" s="368"/>
      <c r="BX62" s="368"/>
      <c r="BY62" s="368"/>
      <c r="BZ62" s="368"/>
      <c r="CA62" s="368"/>
      <c r="CB62" s="369"/>
      <c r="CC62" s="367"/>
      <c r="CD62" s="368"/>
      <c r="CE62" s="368"/>
      <c r="CF62" s="368"/>
      <c r="CG62" s="368"/>
      <c r="CH62" s="368"/>
      <c r="CI62" s="369"/>
      <c r="CJ62" s="367"/>
      <c r="CK62" s="368"/>
      <c r="CL62" s="368"/>
      <c r="CM62" s="368"/>
      <c r="CN62" s="368"/>
      <c r="CO62" s="368"/>
      <c r="CP62" s="369"/>
      <c r="CQ62" s="367"/>
      <c r="CR62" s="368"/>
      <c r="CS62" s="368"/>
      <c r="CT62" s="368"/>
      <c r="CU62" s="368"/>
      <c r="CV62" s="368"/>
      <c r="CW62" s="369"/>
      <c r="CX62" s="367"/>
      <c r="CY62" s="368"/>
      <c r="CZ62" s="368"/>
      <c r="DA62" s="368"/>
      <c r="DB62" s="368"/>
      <c r="DC62" s="368"/>
      <c r="DD62" s="369"/>
      <c r="DE62" s="367"/>
      <c r="DF62" s="368"/>
      <c r="DG62" s="368"/>
      <c r="DH62" s="368"/>
      <c r="DI62" s="368"/>
      <c r="DJ62" s="368"/>
      <c r="DK62" s="369"/>
      <c r="DL62" s="367"/>
      <c r="DM62" s="368"/>
      <c r="DN62" s="368"/>
      <c r="DO62" s="368"/>
      <c r="DP62" s="368"/>
      <c r="DQ62" s="368"/>
      <c r="DR62" s="369"/>
      <c r="DS62" s="367"/>
      <c r="DT62" s="368"/>
      <c r="DU62" s="368"/>
      <c r="DV62" s="368"/>
      <c r="DW62" s="368"/>
      <c r="DX62" s="368"/>
      <c r="DY62" s="369"/>
      <c r="DZ62" s="367"/>
      <c r="EA62" s="368"/>
      <c r="EB62" s="368"/>
      <c r="EC62" s="368"/>
      <c r="ED62" s="368"/>
      <c r="EE62" s="368"/>
      <c r="EF62" s="369"/>
      <c r="EG62" s="367"/>
      <c r="EH62" s="368"/>
      <c r="EI62" s="368"/>
      <c r="EJ62" s="368"/>
      <c r="EK62" s="368"/>
      <c r="EL62" s="368"/>
      <c r="EM62" s="369"/>
      <c r="EN62" s="367"/>
      <c r="EO62" s="368"/>
      <c r="EP62" s="368"/>
      <c r="EQ62" s="368"/>
      <c r="ER62" s="368"/>
      <c r="ES62" s="368"/>
      <c r="ET62" s="369"/>
      <c r="EU62" s="367"/>
      <c r="EV62" s="368"/>
      <c r="EW62" s="368"/>
      <c r="EX62" s="368"/>
      <c r="EY62" s="368"/>
      <c r="EZ62" s="368"/>
      <c r="FA62" s="369"/>
      <c r="FB62" s="367"/>
      <c r="FC62" s="368"/>
      <c r="FD62" s="368"/>
      <c r="FE62" s="368"/>
      <c r="FF62" s="368"/>
      <c r="FG62" s="368"/>
      <c r="FH62" s="369"/>
      <c r="FI62" s="367"/>
      <c r="FJ62" s="368"/>
      <c r="FK62" s="368"/>
      <c r="FL62" s="368"/>
      <c r="FM62" s="368"/>
      <c r="FN62" s="368"/>
      <c r="FO62" s="369"/>
      <c r="FP62" s="367"/>
      <c r="FQ62" s="368"/>
      <c r="FR62" s="368"/>
      <c r="FS62" s="368"/>
      <c r="FT62" s="368"/>
      <c r="FU62" s="368"/>
      <c r="FV62" s="369"/>
      <c r="FW62" s="367"/>
      <c r="FX62" s="368"/>
      <c r="FY62" s="368"/>
      <c r="FZ62" s="368"/>
      <c r="GA62" s="368"/>
      <c r="GB62" s="368"/>
      <c r="GC62" s="369"/>
      <c r="GD62" s="450"/>
      <c r="GE62" s="368"/>
      <c r="GF62" s="368"/>
      <c r="GG62" s="368"/>
      <c r="GH62" s="368"/>
      <c r="GI62" s="368"/>
      <c r="GJ62" s="451"/>
      <c r="GK62" s="367"/>
      <c r="GL62" s="368"/>
      <c r="GM62" s="368"/>
      <c r="GN62" s="368"/>
      <c r="GO62" s="368"/>
      <c r="GP62" s="368"/>
      <c r="GQ62" s="369"/>
      <c r="GR62" s="450"/>
      <c r="GS62" s="368"/>
      <c r="GT62" s="368"/>
      <c r="GU62" s="368"/>
      <c r="GV62" s="368"/>
      <c r="GW62" s="368"/>
      <c r="GX62" s="369"/>
      <c r="GY62" s="365">
        <v>171.91718912067097</v>
      </c>
      <c r="GZ62" s="363">
        <v>913.50398600000005</v>
      </c>
      <c r="HA62" s="363">
        <v>172.7226343966102</v>
      </c>
      <c r="HB62" s="363">
        <v>0</v>
      </c>
      <c r="HC62" s="363">
        <v>0</v>
      </c>
      <c r="HD62" s="363">
        <v>0</v>
      </c>
      <c r="HE62" s="366">
        <v>1710.5253147080593</v>
      </c>
      <c r="HF62" s="367"/>
      <c r="HG62" s="368"/>
      <c r="HH62" s="368"/>
      <c r="HI62" s="368"/>
      <c r="HJ62" s="368"/>
      <c r="HK62" s="368"/>
      <c r="HL62" s="369"/>
      <c r="HM62" s="367"/>
      <c r="HN62" s="368"/>
      <c r="HO62" s="368"/>
      <c r="HP62" s="368"/>
      <c r="HQ62" s="368"/>
      <c r="HR62" s="368"/>
      <c r="HS62" s="369"/>
      <c r="HT62" s="367"/>
      <c r="HU62" s="368"/>
      <c r="HV62" s="368"/>
      <c r="HW62" s="368"/>
      <c r="HX62" s="368"/>
      <c r="HY62" s="368"/>
      <c r="HZ62" s="369"/>
      <c r="IA62" s="367"/>
      <c r="IB62" s="368"/>
      <c r="IC62" s="368"/>
      <c r="ID62" s="368"/>
      <c r="IE62" s="368"/>
      <c r="IF62" s="368"/>
      <c r="IG62" s="369"/>
      <c r="IH62" s="367"/>
      <c r="II62" s="368"/>
      <c r="IJ62" s="368"/>
      <c r="IK62" s="368"/>
      <c r="IL62" s="368"/>
      <c r="IM62" s="368"/>
      <c r="IN62" s="369"/>
      <c r="IO62" s="367"/>
      <c r="IP62" s="368"/>
      <c r="IQ62" s="368"/>
      <c r="IR62" s="368"/>
      <c r="IS62" s="368"/>
      <c r="IT62" s="368"/>
      <c r="IU62" s="451"/>
      <c r="IV62" s="367"/>
      <c r="IW62" s="368"/>
      <c r="IX62" s="368"/>
      <c r="IY62" s="368"/>
      <c r="IZ62" s="368"/>
      <c r="JA62" s="368"/>
      <c r="JB62" s="369"/>
    </row>
    <row r="63" spans="2:262" s="18" customFormat="1" ht="25" customHeight="1" x14ac:dyDescent="0.35">
      <c r="B63" s="198">
        <v>2009</v>
      </c>
      <c r="C63" s="199" t="s">
        <v>50</v>
      </c>
      <c r="D63" s="312">
        <v>1434</v>
      </c>
      <c r="E63" s="313">
        <v>66</v>
      </c>
      <c r="F63" s="313">
        <v>166</v>
      </c>
      <c r="G63" s="313">
        <v>0</v>
      </c>
      <c r="H63" s="313">
        <v>0</v>
      </c>
      <c r="I63" s="313">
        <v>0</v>
      </c>
      <c r="J63" s="314">
        <v>1050</v>
      </c>
      <c r="K63" s="483"/>
      <c r="L63" s="484"/>
      <c r="M63" s="484"/>
      <c r="N63" s="484"/>
      <c r="O63" s="484"/>
      <c r="P63" s="484"/>
      <c r="Q63" s="485"/>
      <c r="R63" s="372"/>
      <c r="S63" s="373"/>
      <c r="T63" s="373"/>
      <c r="U63" s="373"/>
      <c r="V63" s="373"/>
      <c r="W63" s="373"/>
      <c r="X63" s="374"/>
      <c r="Y63" s="372"/>
      <c r="Z63" s="373"/>
      <c r="AA63" s="373"/>
      <c r="AB63" s="373"/>
      <c r="AC63" s="373"/>
      <c r="AD63" s="373"/>
      <c r="AE63" s="374"/>
      <c r="AF63" s="312">
        <v>310.19220000000001</v>
      </c>
      <c r="AG63" s="313">
        <v>621.89655000000005</v>
      </c>
      <c r="AH63" s="313">
        <v>217.11975000000001</v>
      </c>
      <c r="AI63" s="313">
        <v>34.616250000000001</v>
      </c>
      <c r="AJ63" s="313">
        <v>17.809200000000001</v>
      </c>
      <c r="AK63" s="313"/>
      <c r="AL63" s="321">
        <v>26.774999999999999</v>
      </c>
      <c r="AM63" s="312">
        <v>222.28</v>
      </c>
      <c r="AN63" s="313">
        <v>147.85</v>
      </c>
      <c r="AO63" s="313">
        <v>18.5</v>
      </c>
      <c r="AP63" s="313">
        <v>4.5</v>
      </c>
      <c r="AQ63" s="313">
        <v>17.11</v>
      </c>
      <c r="AR63" s="313">
        <v>0</v>
      </c>
      <c r="AS63" s="314">
        <v>92.93</v>
      </c>
      <c r="AT63" s="372"/>
      <c r="AU63" s="373"/>
      <c r="AV63" s="373"/>
      <c r="AW63" s="373"/>
      <c r="AX63" s="373"/>
      <c r="AY63" s="373"/>
      <c r="AZ63" s="374"/>
      <c r="BA63" s="372"/>
      <c r="BB63" s="373"/>
      <c r="BC63" s="373"/>
      <c r="BD63" s="373"/>
      <c r="BE63" s="373"/>
      <c r="BF63" s="373"/>
      <c r="BG63" s="374"/>
      <c r="BH63" s="372"/>
      <c r="BI63" s="373"/>
      <c r="BJ63" s="373"/>
      <c r="BK63" s="373"/>
      <c r="BL63" s="373"/>
      <c r="BM63" s="373"/>
      <c r="BN63" s="374"/>
      <c r="BO63" s="372"/>
      <c r="BP63" s="373"/>
      <c r="BQ63" s="373"/>
      <c r="BR63" s="373"/>
      <c r="BS63" s="373"/>
      <c r="BT63" s="373"/>
      <c r="BU63" s="374"/>
      <c r="BV63" s="372"/>
      <c r="BW63" s="373"/>
      <c r="BX63" s="373"/>
      <c r="BY63" s="373"/>
      <c r="BZ63" s="373"/>
      <c r="CA63" s="373"/>
      <c r="CB63" s="374"/>
      <c r="CC63" s="372"/>
      <c r="CD63" s="373"/>
      <c r="CE63" s="373"/>
      <c r="CF63" s="373"/>
      <c r="CG63" s="373"/>
      <c r="CH63" s="373"/>
      <c r="CI63" s="374"/>
      <c r="CJ63" s="372"/>
      <c r="CK63" s="373"/>
      <c r="CL63" s="373"/>
      <c r="CM63" s="373"/>
      <c r="CN63" s="373"/>
      <c r="CO63" s="373"/>
      <c r="CP63" s="374"/>
      <c r="CQ63" s="372"/>
      <c r="CR63" s="373"/>
      <c r="CS63" s="373"/>
      <c r="CT63" s="373"/>
      <c r="CU63" s="373"/>
      <c r="CV63" s="373"/>
      <c r="CW63" s="374"/>
      <c r="CX63" s="372"/>
      <c r="CY63" s="373"/>
      <c r="CZ63" s="373"/>
      <c r="DA63" s="373"/>
      <c r="DB63" s="373"/>
      <c r="DC63" s="373"/>
      <c r="DD63" s="374"/>
      <c r="DE63" s="372"/>
      <c r="DF63" s="373"/>
      <c r="DG63" s="373"/>
      <c r="DH63" s="373"/>
      <c r="DI63" s="373"/>
      <c r="DJ63" s="373"/>
      <c r="DK63" s="374"/>
      <c r="DL63" s="372"/>
      <c r="DM63" s="373"/>
      <c r="DN63" s="373"/>
      <c r="DO63" s="373"/>
      <c r="DP63" s="373"/>
      <c r="DQ63" s="373"/>
      <c r="DR63" s="374"/>
      <c r="DS63" s="372"/>
      <c r="DT63" s="373"/>
      <c r="DU63" s="373"/>
      <c r="DV63" s="373"/>
      <c r="DW63" s="373"/>
      <c r="DX63" s="373"/>
      <c r="DY63" s="374"/>
      <c r="DZ63" s="372"/>
      <c r="EA63" s="373"/>
      <c r="EB63" s="373"/>
      <c r="EC63" s="373"/>
      <c r="ED63" s="373"/>
      <c r="EE63" s="373"/>
      <c r="EF63" s="374"/>
      <c r="EG63" s="372"/>
      <c r="EH63" s="373"/>
      <c r="EI63" s="373"/>
      <c r="EJ63" s="373"/>
      <c r="EK63" s="373"/>
      <c r="EL63" s="373"/>
      <c r="EM63" s="374"/>
      <c r="EN63" s="372"/>
      <c r="EO63" s="373"/>
      <c r="EP63" s="373"/>
      <c r="EQ63" s="373"/>
      <c r="ER63" s="373"/>
      <c r="ES63" s="373"/>
      <c r="ET63" s="374"/>
      <c r="EU63" s="372"/>
      <c r="EV63" s="373"/>
      <c r="EW63" s="373"/>
      <c r="EX63" s="373"/>
      <c r="EY63" s="373"/>
      <c r="EZ63" s="373"/>
      <c r="FA63" s="374"/>
      <c r="FB63" s="372"/>
      <c r="FC63" s="373"/>
      <c r="FD63" s="373"/>
      <c r="FE63" s="373"/>
      <c r="FF63" s="373"/>
      <c r="FG63" s="373"/>
      <c r="FH63" s="374"/>
      <c r="FI63" s="372"/>
      <c r="FJ63" s="373"/>
      <c r="FK63" s="373"/>
      <c r="FL63" s="373"/>
      <c r="FM63" s="373"/>
      <c r="FN63" s="373"/>
      <c r="FO63" s="374"/>
      <c r="FP63" s="372"/>
      <c r="FQ63" s="373"/>
      <c r="FR63" s="373"/>
      <c r="FS63" s="373"/>
      <c r="FT63" s="373"/>
      <c r="FU63" s="373"/>
      <c r="FV63" s="374"/>
      <c r="FW63" s="372"/>
      <c r="FX63" s="373"/>
      <c r="FY63" s="373"/>
      <c r="FZ63" s="373"/>
      <c r="GA63" s="373"/>
      <c r="GB63" s="373"/>
      <c r="GC63" s="374"/>
      <c r="GD63" s="424"/>
      <c r="GE63" s="373"/>
      <c r="GF63" s="373"/>
      <c r="GG63" s="373"/>
      <c r="GH63" s="373"/>
      <c r="GI63" s="373"/>
      <c r="GJ63" s="452"/>
      <c r="GK63" s="372"/>
      <c r="GL63" s="373"/>
      <c r="GM63" s="373"/>
      <c r="GN63" s="373"/>
      <c r="GO63" s="373"/>
      <c r="GP63" s="373"/>
      <c r="GQ63" s="374"/>
      <c r="GR63" s="424"/>
      <c r="GS63" s="373"/>
      <c r="GT63" s="373"/>
      <c r="GU63" s="373"/>
      <c r="GV63" s="373"/>
      <c r="GW63" s="373"/>
      <c r="GX63" s="374"/>
      <c r="GY63" s="312">
        <v>165.041346</v>
      </c>
      <c r="GZ63" s="313">
        <v>9.4470190599999988</v>
      </c>
      <c r="HA63" s="313">
        <v>12.927479999999999</v>
      </c>
      <c r="HB63" s="313">
        <v>0</v>
      </c>
      <c r="HC63" s="313">
        <v>0</v>
      </c>
      <c r="HD63" s="313">
        <v>0</v>
      </c>
      <c r="HE63" s="314">
        <v>154.07033372999999</v>
      </c>
      <c r="HF63" s="372"/>
      <c r="HG63" s="373"/>
      <c r="HH63" s="373"/>
      <c r="HI63" s="373"/>
      <c r="HJ63" s="373"/>
      <c r="HK63" s="373"/>
      <c r="HL63" s="374"/>
      <c r="HM63" s="372"/>
      <c r="HN63" s="373"/>
      <c r="HO63" s="373"/>
      <c r="HP63" s="373"/>
      <c r="HQ63" s="373"/>
      <c r="HR63" s="373"/>
      <c r="HS63" s="374"/>
      <c r="HT63" s="372"/>
      <c r="HU63" s="373"/>
      <c r="HV63" s="373"/>
      <c r="HW63" s="373"/>
      <c r="HX63" s="373"/>
      <c r="HY63" s="373"/>
      <c r="HZ63" s="374"/>
      <c r="IA63" s="372"/>
      <c r="IB63" s="373"/>
      <c r="IC63" s="373"/>
      <c r="ID63" s="373"/>
      <c r="IE63" s="373"/>
      <c r="IF63" s="373"/>
      <c r="IG63" s="374"/>
      <c r="IH63" s="372"/>
      <c r="II63" s="373"/>
      <c r="IJ63" s="373"/>
      <c r="IK63" s="373"/>
      <c r="IL63" s="373"/>
      <c r="IM63" s="373"/>
      <c r="IN63" s="374"/>
      <c r="IO63" s="372"/>
      <c r="IP63" s="373"/>
      <c r="IQ63" s="373"/>
      <c r="IR63" s="373"/>
      <c r="IS63" s="373"/>
      <c r="IT63" s="373"/>
      <c r="IU63" s="452"/>
      <c r="IV63" s="372"/>
      <c r="IW63" s="373"/>
      <c r="IX63" s="373"/>
      <c r="IY63" s="373"/>
      <c r="IZ63" s="373"/>
      <c r="JA63" s="373"/>
      <c r="JB63" s="374"/>
    </row>
    <row r="64" spans="2:262" s="18" customFormat="1" ht="25" customHeight="1" x14ac:dyDescent="0.35">
      <c r="B64" s="198">
        <v>2009</v>
      </c>
      <c r="C64" s="199" t="s">
        <v>47</v>
      </c>
      <c r="D64" s="312">
        <v>1346</v>
      </c>
      <c r="E64" s="313">
        <v>60</v>
      </c>
      <c r="F64" s="313">
        <v>119</v>
      </c>
      <c r="G64" s="313">
        <v>0</v>
      </c>
      <c r="H64" s="313">
        <v>0</v>
      </c>
      <c r="I64" s="313">
        <v>0</v>
      </c>
      <c r="J64" s="314">
        <v>896</v>
      </c>
      <c r="K64" s="483"/>
      <c r="L64" s="484"/>
      <c r="M64" s="484"/>
      <c r="N64" s="484"/>
      <c r="O64" s="484"/>
      <c r="P64" s="484"/>
      <c r="Q64" s="485"/>
      <c r="R64" s="372"/>
      <c r="S64" s="373"/>
      <c r="T64" s="373"/>
      <c r="U64" s="373"/>
      <c r="V64" s="373"/>
      <c r="W64" s="373"/>
      <c r="X64" s="374"/>
      <c r="Y64" s="372"/>
      <c r="Z64" s="373"/>
      <c r="AA64" s="373"/>
      <c r="AB64" s="373"/>
      <c r="AC64" s="373"/>
      <c r="AD64" s="373"/>
      <c r="AE64" s="374"/>
      <c r="AF64" s="312">
        <v>291.31054649999999</v>
      </c>
      <c r="AG64" s="313">
        <v>101.96934899999999</v>
      </c>
      <c r="AH64" s="313">
        <v>309.71277450000002</v>
      </c>
      <c r="AI64" s="313" t="s">
        <v>105</v>
      </c>
      <c r="AJ64" s="313">
        <v>6.8561595000000004</v>
      </c>
      <c r="AK64" s="313"/>
      <c r="AL64" s="321" t="s">
        <v>105</v>
      </c>
      <c r="AM64" s="312">
        <v>260.20999999999998</v>
      </c>
      <c r="AN64" s="313">
        <v>167.72</v>
      </c>
      <c r="AO64" s="313">
        <v>20.399999999999999</v>
      </c>
      <c r="AP64" s="313">
        <v>4.5</v>
      </c>
      <c r="AQ64" s="313">
        <v>19.420000000000002</v>
      </c>
      <c r="AR64" s="313">
        <v>0</v>
      </c>
      <c r="AS64" s="314">
        <v>98.06</v>
      </c>
      <c r="AT64" s="372"/>
      <c r="AU64" s="373"/>
      <c r="AV64" s="373"/>
      <c r="AW64" s="373"/>
      <c r="AX64" s="373"/>
      <c r="AY64" s="373"/>
      <c r="AZ64" s="374"/>
      <c r="BA64" s="372"/>
      <c r="BB64" s="373"/>
      <c r="BC64" s="373"/>
      <c r="BD64" s="373"/>
      <c r="BE64" s="373"/>
      <c r="BF64" s="373"/>
      <c r="BG64" s="374"/>
      <c r="BH64" s="372"/>
      <c r="BI64" s="373"/>
      <c r="BJ64" s="373"/>
      <c r="BK64" s="373"/>
      <c r="BL64" s="373"/>
      <c r="BM64" s="373"/>
      <c r="BN64" s="374"/>
      <c r="BO64" s="372"/>
      <c r="BP64" s="373"/>
      <c r="BQ64" s="373"/>
      <c r="BR64" s="373"/>
      <c r="BS64" s="373"/>
      <c r="BT64" s="373"/>
      <c r="BU64" s="374"/>
      <c r="BV64" s="372"/>
      <c r="BW64" s="373"/>
      <c r="BX64" s="373"/>
      <c r="BY64" s="373"/>
      <c r="BZ64" s="373"/>
      <c r="CA64" s="373"/>
      <c r="CB64" s="374"/>
      <c r="CC64" s="372"/>
      <c r="CD64" s="373"/>
      <c r="CE64" s="373"/>
      <c r="CF64" s="373"/>
      <c r="CG64" s="373"/>
      <c r="CH64" s="373"/>
      <c r="CI64" s="374"/>
      <c r="CJ64" s="372"/>
      <c r="CK64" s="373"/>
      <c r="CL64" s="373"/>
      <c r="CM64" s="373"/>
      <c r="CN64" s="373"/>
      <c r="CO64" s="373"/>
      <c r="CP64" s="374"/>
      <c r="CQ64" s="372"/>
      <c r="CR64" s="373"/>
      <c r="CS64" s="373"/>
      <c r="CT64" s="373"/>
      <c r="CU64" s="373"/>
      <c r="CV64" s="373"/>
      <c r="CW64" s="374"/>
      <c r="CX64" s="372"/>
      <c r="CY64" s="373"/>
      <c r="CZ64" s="373"/>
      <c r="DA64" s="373"/>
      <c r="DB64" s="373"/>
      <c r="DC64" s="373"/>
      <c r="DD64" s="374"/>
      <c r="DE64" s="372"/>
      <c r="DF64" s="373"/>
      <c r="DG64" s="373"/>
      <c r="DH64" s="373"/>
      <c r="DI64" s="373"/>
      <c r="DJ64" s="373"/>
      <c r="DK64" s="374"/>
      <c r="DL64" s="372"/>
      <c r="DM64" s="373"/>
      <c r="DN64" s="373"/>
      <c r="DO64" s="373"/>
      <c r="DP64" s="373"/>
      <c r="DQ64" s="373"/>
      <c r="DR64" s="374"/>
      <c r="DS64" s="372"/>
      <c r="DT64" s="373"/>
      <c r="DU64" s="373"/>
      <c r="DV64" s="373"/>
      <c r="DW64" s="373"/>
      <c r="DX64" s="373"/>
      <c r="DY64" s="374"/>
      <c r="DZ64" s="372"/>
      <c r="EA64" s="373"/>
      <c r="EB64" s="373"/>
      <c r="EC64" s="373"/>
      <c r="ED64" s="373"/>
      <c r="EE64" s="373"/>
      <c r="EF64" s="374"/>
      <c r="EG64" s="372"/>
      <c r="EH64" s="373"/>
      <c r="EI64" s="373"/>
      <c r="EJ64" s="373"/>
      <c r="EK64" s="373"/>
      <c r="EL64" s="373"/>
      <c r="EM64" s="374"/>
      <c r="EN64" s="372"/>
      <c r="EO64" s="373"/>
      <c r="EP64" s="373"/>
      <c r="EQ64" s="373"/>
      <c r="ER64" s="373"/>
      <c r="ES64" s="373"/>
      <c r="ET64" s="374"/>
      <c r="EU64" s="372"/>
      <c r="EV64" s="373"/>
      <c r="EW64" s="373"/>
      <c r="EX64" s="373"/>
      <c r="EY64" s="373"/>
      <c r="EZ64" s="373"/>
      <c r="FA64" s="374"/>
      <c r="FB64" s="372"/>
      <c r="FC64" s="373"/>
      <c r="FD64" s="373"/>
      <c r="FE64" s="373"/>
      <c r="FF64" s="373"/>
      <c r="FG64" s="373"/>
      <c r="FH64" s="374"/>
      <c r="FI64" s="372"/>
      <c r="FJ64" s="373"/>
      <c r="FK64" s="373"/>
      <c r="FL64" s="373"/>
      <c r="FM64" s="373"/>
      <c r="FN64" s="373"/>
      <c r="FO64" s="374"/>
      <c r="FP64" s="372"/>
      <c r="FQ64" s="373"/>
      <c r="FR64" s="373"/>
      <c r="FS64" s="373"/>
      <c r="FT64" s="373"/>
      <c r="FU64" s="373"/>
      <c r="FV64" s="374"/>
      <c r="FW64" s="372"/>
      <c r="FX64" s="373"/>
      <c r="FY64" s="373"/>
      <c r="FZ64" s="373"/>
      <c r="GA64" s="373"/>
      <c r="GB64" s="373"/>
      <c r="GC64" s="374"/>
      <c r="GD64" s="424"/>
      <c r="GE64" s="373"/>
      <c r="GF64" s="373"/>
      <c r="GG64" s="373"/>
      <c r="GH64" s="373"/>
      <c r="GI64" s="373"/>
      <c r="GJ64" s="452"/>
      <c r="GK64" s="372"/>
      <c r="GL64" s="373"/>
      <c r="GM64" s="373"/>
      <c r="GN64" s="373"/>
      <c r="GO64" s="373"/>
      <c r="GP64" s="373"/>
      <c r="GQ64" s="374"/>
      <c r="GR64" s="424"/>
      <c r="GS64" s="373"/>
      <c r="GT64" s="373"/>
      <c r="GU64" s="373"/>
      <c r="GV64" s="373"/>
      <c r="GW64" s="373"/>
      <c r="GX64" s="374"/>
      <c r="GY64" s="312">
        <v>160.52469300000001</v>
      </c>
      <c r="GZ64" s="313">
        <v>12.927479999999999</v>
      </c>
      <c r="HA64" s="313">
        <v>87.765234000000007</v>
      </c>
      <c r="HB64" s="313">
        <v>0</v>
      </c>
      <c r="HC64" s="313">
        <v>0</v>
      </c>
      <c r="HD64" s="313">
        <v>0</v>
      </c>
      <c r="HE64" s="314">
        <v>131.894092</v>
      </c>
      <c r="HF64" s="372"/>
      <c r="HG64" s="373"/>
      <c r="HH64" s="373"/>
      <c r="HI64" s="373"/>
      <c r="HJ64" s="373"/>
      <c r="HK64" s="373"/>
      <c r="HL64" s="374"/>
      <c r="HM64" s="372"/>
      <c r="HN64" s="373"/>
      <c r="HO64" s="373"/>
      <c r="HP64" s="373"/>
      <c r="HQ64" s="373"/>
      <c r="HR64" s="373"/>
      <c r="HS64" s="374"/>
      <c r="HT64" s="372"/>
      <c r="HU64" s="373"/>
      <c r="HV64" s="373"/>
      <c r="HW64" s="373"/>
      <c r="HX64" s="373"/>
      <c r="HY64" s="373"/>
      <c r="HZ64" s="374"/>
      <c r="IA64" s="372"/>
      <c r="IB64" s="373"/>
      <c r="IC64" s="373"/>
      <c r="ID64" s="373"/>
      <c r="IE64" s="373"/>
      <c r="IF64" s="373"/>
      <c r="IG64" s="374"/>
      <c r="IH64" s="372"/>
      <c r="II64" s="373"/>
      <c r="IJ64" s="373"/>
      <c r="IK64" s="373"/>
      <c r="IL64" s="373"/>
      <c r="IM64" s="373"/>
      <c r="IN64" s="374"/>
      <c r="IO64" s="372"/>
      <c r="IP64" s="373"/>
      <c r="IQ64" s="373"/>
      <c r="IR64" s="373"/>
      <c r="IS64" s="373"/>
      <c r="IT64" s="373"/>
      <c r="IU64" s="452"/>
      <c r="IV64" s="372"/>
      <c r="IW64" s="373"/>
      <c r="IX64" s="373"/>
      <c r="IY64" s="373"/>
      <c r="IZ64" s="373"/>
      <c r="JA64" s="373"/>
      <c r="JB64" s="374"/>
    </row>
    <row r="65" spans="2:262" s="18" customFormat="1" ht="25" customHeight="1" thickBot="1" x14ac:dyDescent="0.4">
      <c r="B65" s="266">
        <v>2009</v>
      </c>
      <c r="C65" s="267" t="s">
        <v>48</v>
      </c>
      <c r="D65" s="494">
        <v>1414</v>
      </c>
      <c r="E65" s="495">
        <v>49</v>
      </c>
      <c r="F65" s="495">
        <v>106</v>
      </c>
      <c r="G65" s="495">
        <v>0</v>
      </c>
      <c r="H65" s="495">
        <v>0</v>
      </c>
      <c r="I65" s="495">
        <v>0</v>
      </c>
      <c r="J65" s="496">
        <v>995</v>
      </c>
      <c r="K65" s="497"/>
      <c r="L65" s="498"/>
      <c r="M65" s="498"/>
      <c r="N65" s="498"/>
      <c r="O65" s="498"/>
      <c r="P65" s="498"/>
      <c r="Q65" s="499"/>
      <c r="R65" s="500"/>
      <c r="S65" s="501"/>
      <c r="T65" s="501"/>
      <c r="U65" s="501"/>
      <c r="V65" s="501"/>
      <c r="W65" s="501"/>
      <c r="X65" s="502"/>
      <c r="Y65" s="500"/>
      <c r="Z65" s="501"/>
      <c r="AA65" s="501"/>
      <c r="AB65" s="501"/>
      <c r="AC65" s="501"/>
      <c r="AD65" s="501"/>
      <c r="AE65" s="502"/>
      <c r="AF65" s="494">
        <v>291.28456299999999</v>
      </c>
      <c r="AG65" s="495">
        <v>149.76795200000001</v>
      </c>
      <c r="AH65" s="495">
        <v>242.95426</v>
      </c>
      <c r="AI65" s="495">
        <v>11.475</v>
      </c>
      <c r="AJ65" s="495">
        <v>9.7798119999999997</v>
      </c>
      <c r="AK65" s="495"/>
      <c r="AL65" s="503" t="s">
        <v>105</v>
      </c>
      <c r="AM65" s="494">
        <v>222.28</v>
      </c>
      <c r="AN65" s="495">
        <v>147.85</v>
      </c>
      <c r="AO65" s="495">
        <v>18.5</v>
      </c>
      <c r="AP65" s="495">
        <v>4.5</v>
      </c>
      <c r="AQ65" s="495">
        <v>17.11</v>
      </c>
      <c r="AR65" s="495">
        <v>0</v>
      </c>
      <c r="AS65" s="496">
        <v>92.93</v>
      </c>
      <c r="AT65" s="500"/>
      <c r="AU65" s="501"/>
      <c r="AV65" s="501"/>
      <c r="AW65" s="501"/>
      <c r="AX65" s="501"/>
      <c r="AY65" s="501"/>
      <c r="AZ65" s="502"/>
      <c r="BA65" s="500"/>
      <c r="BB65" s="501"/>
      <c r="BC65" s="501"/>
      <c r="BD65" s="501"/>
      <c r="BE65" s="501"/>
      <c r="BF65" s="501"/>
      <c r="BG65" s="502"/>
      <c r="BH65" s="500"/>
      <c r="BI65" s="501"/>
      <c r="BJ65" s="501"/>
      <c r="BK65" s="501"/>
      <c r="BL65" s="501"/>
      <c r="BM65" s="501"/>
      <c r="BN65" s="502"/>
      <c r="BO65" s="500"/>
      <c r="BP65" s="501"/>
      <c r="BQ65" s="501"/>
      <c r="BR65" s="501"/>
      <c r="BS65" s="501"/>
      <c r="BT65" s="501"/>
      <c r="BU65" s="502"/>
      <c r="BV65" s="500"/>
      <c r="BW65" s="501"/>
      <c r="BX65" s="501"/>
      <c r="BY65" s="501"/>
      <c r="BZ65" s="501"/>
      <c r="CA65" s="501"/>
      <c r="CB65" s="502"/>
      <c r="CC65" s="500"/>
      <c r="CD65" s="501"/>
      <c r="CE65" s="501"/>
      <c r="CF65" s="501"/>
      <c r="CG65" s="501"/>
      <c r="CH65" s="501"/>
      <c r="CI65" s="502"/>
      <c r="CJ65" s="500"/>
      <c r="CK65" s="501"/>
      <c r="CL65" s="501"/>
      <c r="CM65" s="501"/>
      <c r="CN65" s="501"/>
      <c r="CO65" s="501"/>
      <c r="CP65" s="502"/>
      <c r="CQ65" s="500"/>
      <c r="CR65" s="501"/>
      <c r="CS65" s="501"/>
      <c r="CT65" s="501"/>
      <c r="CU65" s="501"/>
      <c r="CV65" s="501"/>
      <c r="CW65" s="502"/>
      <c r="CX65" s="500"/>
      <c r="CY65" s="501"/>
      <c r="CZ65" s="501"/>
      <c r="DA65" s="501"/>
      <c r="DB65" s="501"/>
      <c r="DC65" s="501"/>
      <c r="DD65" s="502"/>
      <c r="DE65" s="500"/>
      <c r="DF65" s="501"/>
      <c r="DG65" s="501"/>
      <c r="DH65" s="501"/>
      <c r="DI65" s="501"/>
      <c r="DJ65" s="501"/>
      <c r="DK65" s="502"/>
      <c r="DL65" s="500"/>
      <c r="DM65" s="501"/>
      <c r="DN65" s="501"/>
      <c r="DO65" s="501"/>
      <c r="DP65" s="501"/>
      <c r="DQ65" s="501"/>
      <c r="DR65" s="502"/>
      <c r="DS65" s="500"/>
      <c r="DT65" s="501"/>
      <c r="DU65" s="501"/>
      <c r="DV65" s="501"/>
      <c r="DW65" s="501"/>
      <c r="DX65" s="501"/>
      <c r="DY65" s="502"/>
      <c r="DZ65" s="500"/>
      <c r="EA65" s="501"/>
      <c r="EB65" s="501"/>
      <c r="EC65" s="501"/>
      <c r="ED65" s="501"/>
      <c r="EE65" s="501"/>
      <c r="EF65" s="502"/>
      <c r="EG65" s="500"/>
      <c r="EH65" s="501"/>
      <c r="EI65" s="501"/>
      <c r="EJ65" s="501"/>
      <c r="EK65" s="501"/>
      <c r="EL65" s="501"/>
      <c r="EM65" s="502"/>
      <c r="EN65" s="500"/>
      <c r="EO65" s="501"/>
      <c r="EP65" s="501"/>
      <c r="EQ65" s="501"/>
      <c r="ER65" s="501"/>
      <c r="ES65" s="501"/>
      <c r="ET65" s="502"/>
      <c r="EU65" s="500"/>
      <c r="EV65" s="501"/>
      <c r="EW65" s="501"/>
      <c r="EX65" s="501"/>
      <c r="EY65" s="501"/>
      <c r="EZ65" s="501"/>
      <c r="FA65" s="502"/>
      <c r="FB65" s="500"/>
      <c r="FC65" s="501"/>
      <c r="FD65" s="501"/>
      <c r="FE65" s="501"/>
      <c r="FF65" s="501"/>
      <c r="FG65" s="501"/>
      <c r="FH65" s="502"/>
      <c r="FI65" s="500"/>
      <c r="FJ65" s="501"/>
      <c r="FK65" s="501"/>
      <c r="FL65" s="501"/>
      <c r="FM65" s="501"/>
      <c r="FN65" s="501"/>
      <c r="FO65" s="502"/>
      <c r="FP65" s="500"/>
      <c r="FQ65" s="501"/>
      <c r="FR65" s="501"/>
      <c r="FS65" s="501"/>
      <c r="FT65" s="501"/>
      <c r="FU65" s="501"/>
      <c r="FV65" s="502"/>
      <c r="FW65" s="500"/>
      <c r="FX65" s="501"/>
      <c r="FY65" s="501"/>
      <c r="FZ65" s="501"/>
      <c r="GA65" s="501"/>
      <c r="GB65" s="501"/>
      <c r="GC65" s="502"/>
      <c r="GD65" s="424"/>
      <c r="GE65" s="373"/>
      <c r="GF65" s="373"/>
      <c r="GG65" s="373"/>
      <c r="GH65" s="373"/>
      <c r="GI65" s="373"/>
      <c r="GJ65" s="502"/>
      <c r="GK65" s="500"/>
      <c r="GL65" s="501"/>
      <c r="GM65" s="501"/>
      <c r="GN65" s="501"/>
      <c r="GO65" s="501"/>
      <c r="GP65" s="501"/>
      <c r="GQ65" s="502"/>
      <c r="GR65" s="504"/>
      <c r="GS65" s="501"/>
      <c r="GT65" s="501"/>
      <c r="GU65" s="501"/>
      <c r="GV65" s="501"/>
      <c r="GW65" s="501"/>
      <c r="GX65" s="502"/>
      <c r="GY65" s="494">
        <v>147.03395631999999</v>
      </c>
      <c r="GZ65" s="495">
        <v>21.891386190000002</v>
      </c>
      <c r="HA65" s="495">
        <v>80.786320000000003</v>
      </c>
      <c r="HB65" s="495">
        <v>0</v>
      </c>
      <c r="HC65" s="495">
        <v>0</v>
      </c>
      <c r="HD65" s="495">
        <v>0</v>
      </c>
      <c r="HE65" s="496">
        <v>172.32148081</v>
      </c>
      <c r="HF65" s="500"/>
      <c r="HG65" s="501"/>
      <c r="HH65" s="501"/>
      <c r="HI65" s="501"/>
      <c r="HJ65" s="501"/>
      <c r="HK65" s="501"/>
      <c r="HL65" s="502"/>
      <c r="HM65" s="500"/>
      <c r="HN65" s="501"/>
      <c r="HO65" s="501"/>
      <c r="HP65" s="501"/>
      <c r="HQ65" s="501"/>
      <c r="HR65" s="501"/>
      <c r="HS65" s="502"/>
      <c r="HT65" s="500"/>
      <c r="HU65" s="501"/>
      <c r="HV65" s="501"/>
      <c r="HW65" s="501"/>
      <c r="HX65" s="501"/>
      <c r="HY65" s="501"/>
      <c r="HZ65" s="502"/>
      <c r="IA65" s="500"/>
      <c r="IB65" s="501"/>
      <c r="IC65" s="501"/>
      <c r="ID65" s="501"/>
      <c r="IE65" s="501"/>
      <c r="IF65" s="501"/>
      <c r="IG65" s="502"/>
      <c r="IH65" s="500"/>
      <c r="II65" s="501"/>
      <c r="IJ65" s="501"/>
      <c r="IK65" s="501"/>
      <c r="IL65" s="501"/>
      <c r="IM65" s="501"/>
      <c r="IN65" s="502"/>
      <c r="IO65" s="500"/>
      <c r="IP65" s="501"/>
      <c r="IQ65" s="501"/>
      <c r="IR65" s="501"/>
      <c r="IS65" s="501"/>
      <c r="IT65" s="501"/>
      <c r="IU65" s="505"/>
      <c r="IV65" s="500"/>
      <c r="IW65" s="501"/>
      <c r="IX65" s="501"/>
      <c r="IY65" s="501"/>
      <c r="IZ65" s="501"/>
      <c r="JA65" s="501"/>
      <c r="JB65" s="502"/>
    </row>
    <row r="66" spans="2:262" ht="20.149999999999999" customHeight="1" thickTop="1" x14ac:dyDescent="0.35">
      <c r="B66" s="506" t="s">
        <v>51</v>
      </c>
      <c r="C66" s="506"/>
      <c r="D66" s="111"/>
      <c r="E66" s="507"/>
      <c r="F66" s="507"/>
      <c r="G66" s="507"/>
      <c r="H66" s="507"/>
      <c r="I66" s="507"/>
      <c r="J66" s="507"/>
      <c r="K66" s="507"/>
      <c r="L66" s="507"/>
      <c r="M66" s="288"/>
      <c r="N66" s="288"/>
      <c r="O66" s="288"/>
      <c r="P66" s="288"/>
      <c r="Q66" s="288"/>
      <c r="R66" s="288"/>
      <c r="S66" s="288"/>
      <c r="T66" s="288"/>
      <c r="U66" s="288"/>
      <c r="V66" s="288"/>
      <c r="W66" s="288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  <c r="AI66" s="288"/>
      <c r="AJ66" s="288"/>
      <c r="AK66" s="288"/>
      <c r="AL66" s="288"/>
      <c r="AM66" s="288"/>
      <c r="AN66" s="288"/>
      <c r="AO66" s="288"/>
      <c r="AP66" s="288"/>
      <c r="AQ66" s="288"/>
      <c r="AR66" s="288"/>
      <c r="AS66" s="288"/>
      <c r="AT66" s="288"/>
      <c r="AU66" s="288"/>
      <c r="AV66" s="288"/>
      <c r="AW66" s="288"/>
      <c r="AX66" s="288"/>
      <c r="AY66" s="288"/>
      <c r="AZ66" s="288"/>
      <c r="BA66" s="288"/>
      <c r="BB66" s="288"/>
      <c r="BC66" s="288"/>
      <c r="BD66" s="288"/>
      <c r="BE66" s="288"/>
      <c r="BF66" s="288"/>
      <c r="BG66" s="288"/>
      <c r="BH66" s="288"/>
      <c r="BI66" s="288"/>
      <c r="BJ66" s="288"/>
      <c r="BK66" s="288"/>
      <c r="BL66" s="288"/>
      <c r="BM66" s="288"/>
      <c r="BN66" s="288"/>
      <c r="BO66" s="288"/>
      <c r="BP66" s="288"/>
      <c r="BQ66" s="288"/>
      <c r="BR66" s="288"/>
      <c r="BS66" s="288"/>
      <c r="BT66" s="288"/>
      <c r="BU66" s="288"/>
      <c r="BV66" s="288"/>
      <c r="BW66" s="288"/>
      <c r="BX66" s="288"/>
      <c r="BY66" s="288"/>
      <c r="BZ66" s="288"/>
      <c r="CA66" s="288"/>
      <c r="CB66" s="288"/>
      <c r="CC66" s="288"/>
      <c r="CD66" s="288"/>
      <c r="CE66" s="288"/>
      <c r="CF66" s="288"/>
      <c r="CG66" s="288"/>
      <c r="CH66" s="288"/>
      <c r="CI66" s="288"/>
      <c r="CJ66" s="288"/>
      <c r="CK66" s="288"/>
      <c r="CL66" s="288"/>
      <c r="CM66" s="288"/>
      <c r="CN66" s="288"/>
      <c r="CO66" s="288"/>
      <c r="CP66" s="288"/>
      <c r="CQ66" s="288"/>
      <c r="CR66" s="288"/>
      <c r="CS66" s="288"/>
      <c r="CT66" s="288"/>
      <c r="CU66" s="288"/>
      <c r="CV66" s="288"/>
      <c r="CW66" s="288"/>
      <c r="CX66" s="288"/>
      <c r="CY66" s="288"/>
      <c r="CZ66" s="288"/>
      <c r="DA66" s="288"/>
      <c r="DB66" s="288"/>
      <c r="DC66" s="288"/>
      <c r="DD66" s="288"/>
      <c r="DE66" s="288"/>
      <c r="DF66" s="288"/>
      <c r="DG66" s="288"/>
      <c r="DH66" s="288"/>
      <c r="DI66" s="288"/>
      <c r="DJ66" s="288"/>
      <c r="DK66" s="288"/>
      <c r="DL66" s="288"/>
      <c r="DM66" s="288"/>
      <c r="DN66" s="288"/>
      <c r="DO66" s="288"/>
      <c r="DP66" s="288"/>
      <c r="DQ66" s="288"/>
      <c r="DR66" s="288"/>
      <c r="DS66" s="288"/>
      <c r="DT66" s="288"/>
      <c r="DU66" s="288"/>
      <c r="DV66" s="288"/>
      <c r="DW66" s="288"/>
      <c r="DX66" s="288"/>
      <c r="DY66" s="288"/>
      <c r="DZ66" s="288"/>
      <c r="EA66" s="288"/>
      <c r="EB66" s="288"/>
      <c r="EC66" s="288"/>
      <c r="ED66" s="288"/>
      <c r="EE66" s="288"/>
      <c r="EF66" s="288"/>
      <c r="EG66" s="288"/>
      <c r="EH66" s="288"/>
      <c r="EI66" s="288"/>
      <c r="EJ66" s="288"/>
      <c r="EK66" s="288"/>
      <c r="EL66" s="288"/>
      <c r="EM66" s="288"/>
      <c r="EN66" s="288"/>
      <c r="EO66" s="288"/>
      <c r="EP66" s="288"/>
      <c r="EQ66" s="288"/>
      <c r="ER66" s="288"/>
      <c r="ES66" s="288"/>
      <c r="ET66" s="288"/>
      <c r="EU66" s="288"/>
      <c r="EV66" s="288"/>
      <c r="EW66" s="288"/>
      <c r="EX66" s="288"/>
      <c r="EY66" s="288"/>
      <c r="EZ66" s="288"/>
      <c r="FA66" s="288"/>
      <c r="FB66" s="288"/>
      <c r="FC66" s="288"/>
      <c r="FD66" s="288"/>
      <c r="FE66" s="288"/>
      <c r="FF66" s="288"/>
      <c r="FG66" s="288"/>
      <c r="FH66" s="288"/>
      <c r="FI66" s="288"/>
      <c r="FJ66" s="288"/>
      <c r="FK66" s="288"/>
      <c r="FL66" s="288"/>
      <c r="FM66" s="288"/>
      <c r="FN66" s="288"/>
      <c r="FO66" s="288"/>
      <c r="FP66" s="288"/>
      <c r="FQ66" s="288"/>
      <c r="FR66" s="288"/>
      <c r="FS66" s="288"/>
      <c r="FT66" s="288"/>
      <c r="FU66" s="288"/>
      <c r="FV66" s="288"/>
      <c r="FW66" s="288"/>
      <c r="FX66" s="288"/>
      <c r="FY66" s="288"/>
      <c r="FZ66" s="288"/>
      <c r="GA66" s="288"/>
      <c r="GB66" s="288"/>
      <c r="GC66" s="288"/>
      <c r="GD66" s="288"/>
      <c r="GE66" s="288"/>
      <c r="GF66" s="288"/>
      <c r="GG66" s="288"/>
      <c r="GH66" s="288"/>
      <c r="GI66" s="288"/>
      <c r="GJ66" s="288"/>
      <c r="GK66" s="288"/>
      <c r="GL66" s="288"/>
      <c r="GM66" s="288"/>
      <c r="GN66" s="288"/>
      <c r="GO66" s="288"/>
      <c r="GP66" s="288"/>
      <c r="GQ66" s="288"/>
      <c r="GR66" s="288"/>
      <c r="GS66" s="288"/>
      <c r="GT66" s="288"/>
      <c r="GU66" s="288"/>
      <c r="GV66" s="288"/>
      <c r="GW66" s="288"/>
      <c r="GX66" s="288"/>
      <c r="GY66" s="288"/>
      <c r="GZ66" s="288"/>
      <c r="HA66" s="288"/>
      <c r="HB66" s="288"/>
      <c r="HC66" s="288"/>
      <c r="HD66" s="288"/>
      <c r="HE66" s="288"/>
      <c r="HF66" s="288"/>
      <c r="HG66" s="288"/>
      <c r="HH66" s="288"/>
      <c r="HI66" s="288"/>
      <c r="HJ66" s="288"/>
      <c r="HK66" s="288"/>
      <c r="HL66" s="288"/>
      <c r="HM66" s="288"/>
      <c r="HN66" s="288"/>
      <c r="HO66" s="288"/>
      <c r="HP66" s="288"/>
      <c r="HQ66" s="288"/>
      <c r="HR66" s="288"/>
      <c r="HS66" s="288"/>
      <c r="HT66" s="288"/>
      <c r="HU66" s="288"/>
      <c r="HV66" s="288"/>
      <c r="HW66" s="288"/>
      <c r="HX66" s="288"/>
      <c r="HY66" s="288"/>
      <c r="HZ66" s="288"/>
      <c r="IA66" s="288"/>
      <c r="IB66" s="288"/>
      <c r="IC66" s="288"/>
      <c r="ID66" s="288"/>
      <c r="IE66" s="288"/>
      <c r="IF66" s="288"/>
      <c r="IG66" s="288"/>
      <c r="IH66" s="288"/>
      <c r="II66" s="288"/>
      <c r="IJ66" s="288"/>
      <c r="IK66" s="288"/>
      <c r="IL66" s="288"/>
      <c r="IM66" s="288"/>
      <c r="IN66" s="288"/>
      <c r="IO66" s="288"/>
      <c r="IP66" s="288"/>
      <c r="IQ66" s="288"/>
      <c r="IR66" s="288"/>
      <c r="IS66" s="288"/>
      <c r="IT66" s="288"/>
      <c r="IU66" s="288"/>
      <c r="IV66" s="288"/>
      <c r="IW66" s="288"/>
      <c r="IX66" s="288"/>
      <c r="IY66" s="288"/>
      <c r="IZ66" s="288"/>
      <c r="JA66" s="288"/>
      <c r="JB66" s="288"/>
    </row>
    <row r="67" spans="2:262" ht="20.149999999999999" customHeight="1" x14ac:dyDescent="0.35">
      <c r="B67" s="100" t="s">
        <v>52</v>
      </c>
      <c r="C67" s="68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  <c r="HU67" s="64"/>
      <c r="HV67" s="64"/>
      <c r="HW67" s="64"/>
      <c r="HX67" s="64"/>
      <c r="HY67" s="64"/>
      <c r="HZ67" s="64"/>
      <c r="IA67" s="64"/>
      <c r="IB67" s="64"/>
      <c r="IC67" s="64"/>
      <c r="ID67" s="64"/>
      <c r="IE67" s="64"/>
      <c r="IF67" s="64"/>
      <c r="IG67" s="64"/>
      <c r="IH67" s="64"/>
      <c r="II67" s="64"/>
      <c r="IJ67" s="64"/>
      <c r="IK67" s="64"/>
      <c r="IL67" s="64"/>
      <c r="IM67" s="64"/>
      <c r="IN67" s="64"/>
      <c r="IO67" s="64"/>
      <c r="IP67" s="64"/>
      <c r="IQ67" s="64"/>
      <c r="IR67" s="64"/>
      <c r="IS67" s="64"/>
      <c r="IT67" s="64"/>
      <c r="IU67" s="64"/>
      <c r="IV67" s="64"/>
      <c r="IW67" s="64"/>
      <c r="IX67" s="64"/>
      <c r="IY67" s="64"/>
      <c r="IZ67" s="64"/>
      <c r="JA67" s="64"/>
      <c r="JB67" s="64"/>
    </row>
    <row r="68" spans="2:262" ht="20.149999999999999" customHeight="1" x14ac:dyDescent="0.35">
      <c r="B68" s="100" t="s">
        <v>53</v>
      </c>
      <c r="C68" s="68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  <c r="HU68" s="64"/>
      <c r="HV68" s="64"/>
      <c r="HW68" s="64"/>
      <c r="HX68" s="64"/>
      <c r="HY68" s="64"/>
      <c r="HZ68" s="64"/>
      <c r="IA68" s="64"/>
      <c r="IB68" s="64"/>
      <c r="IC68" s="64"/>
      <c r="ID68" s="64"/>
      <c r="IE68" s="64"/>
      <c r="IF68" s="64"/>
      <c r="IG68" s="64"/>
      <c r="IH68" s="64"/>
      <c r="II68" s="64"/>
      <c r="IJ68" s="64"/>
      <c r="IK68" s="64"/>
      <c r="IL68" s="64"/>
      <c r="IM68" s="64"/>
      <c r="IN68" s="64"/>
      <c r="IO68" s="64"/>
      <c r="IP68" s="64"/>
      <c r="IQ68" s="64"/>
      <c r="IR68" s="64"/>
      <c r="IS68" s="64"/>
      <c r="IT68" s="64"/>
      <c r="IU68" s="64"/>
      <c r="IV68" s="64"/>
      <c r="IW68" s="64"/>
      <c r="IX68" s="64"/>
      <c r="IY68" s="64"/>
      <c r="IZ68" s="64"/>
      <c r="JA68" s="64"/>
      <c r="JB68" s="64"/>
    </row>
    <row r="69" spans="2:262" ht="20.149999999999999" customHeight="1" x14ac:dyDescent="0.35">
      <c r="B69" s="100" t="s">
        <v>54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64"/>
      <c r="IR69" s="64"/>
      <c r="IS69" s="64"/>
      <c r="IT69" s="64"/>
      <c r="IU69" s="64"/>
      <c r="IV69" s="64"/>
      <c r="IW69" s="64"/>
      <c r="IX69" s="64"/>
      <c r="IY69" s="64"/>
      <c r="IZ69" s="64"/>
      <c r="JA69" s="64"/>
      <c r="JB69" s="64"/>
    </row>
    <row r="70" spans="2:262" ht="20.149999999999999" customHeight="1" x14ac:dyDescent="0.35">
      <c r="B70" s="70"/>
      <c r="C70" s="69" t="s">
        <v>55</v>
      </c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  <c r="HU70" s="64"/>
      <c r="HV70" s="64"/>
      <c r="HW70" s="64"/>
      <c r="HX70" s="64"/>
      <c r="HY70" s="64"/>
      <c r="HZ70" s="64"/>
      <c r="IA70" s="64"/>
      <c r="IB70" s="64"/>
      <c r="IC70" s="64"/>
      <c r="ID70" s="64"/>
      <c r="IE70" s="64"/>
      <c r="IF70" s="64"/>
      <c r="IG70" s="64"/>
      <c r="IH70" s="64"/>
      <c r="II70" s="64"/>
      <c r="IJ70" s="64"/>
      <c r="IK70" s="64"/>
      <c r="IL70" s="64"/>
      <c r="IM70" s="64"/>
      <c r="IN70" s="64"/>
      <c r="IO70" s="64"/>
      <c r="IP70" s="64"/>
      <c r="IQ70" s="64"/>
      <c r="IR70" s="64"/>
      <c r="IS70" s="64"/>
      <c r="IT70" s="64"/>
      <c r="IU70" s="64"/>
      <c r="IV70" s="64"/>
      <c r="IW70" s="64"/>
      <c r="IX70" s="64"/>
      <c r="IY70" s="64"/>
      <c r="IZ70" s="64"/>
      <c r="JA70" s="64"/>
      <c r="JB70" s="64"/>
    </row>
    <row r="71" spans="2:262" ht="20.149999999999999" customHeight="1" x14ac:dyDescent="0.35">
      <c r="B71" s="39"/>
      <c r="C71" s="69" t="s">
        <v>56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508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  <c r="HU71" s="64"/>
      <c r="HV71" s="64"/>
      <c r="HW71" s="64"/>
      <c r="HX71" s="64"/>
      <c r="HY71" s="64"/>
      <c r="HZ71" s="64"/>
      <c r="IA71" s="64"/>
      <c r="IB71" s="64"/>
      <c r="IC71" s="64"/>
      <c r="ID71" s="64"/>
      <c r="IE71" s="64"/>
      <c r="IF71" s="64"/>
      <c r="IG71" s="64"/>
      <c r="IH71" s="64"/>
      <c r="II71" s="64"/>
      <c r="IJ71" s="64"/>
      <c r="IK71" s="64"/>
      <c r="IL71" s="64"/>
      <c r="IM71" s="64"/>
      <c r="IN71" s="64"/>
      <c r="IO71" s="64"/>
      <c r="IP71" s="64"/>
      <c r="IQ71" s="64"/>
      <c r="IR71" s="64"/>
      <c r="IS71" s="64"/>
      <c r="IT71" s="64"/>
      <c r="IU71" s="64"/>
      <c r="IV71" s="64"/>
      <c r="IW71" s="64"/>
      <c r="IX71" s="64"/>
      <c r="IY71" s="64"/>
      <c r="IZ71" s="64"/>
      <c r="JA71" s="64"/>
      <c r="JB71" s="64"/>
    </row>
    <row r="72" spans="2:262" ht="20.149999999999999" customHeight="1" x14ac:dyDescent="0.35">
      <c r="B72" s="71"/>
      <c r="C72" s="63" t="s">
        <v>57</v>
      </c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  <c r="HU72" s="64"/>
      <c r="HV72" s="64"/>
      <c r="HW72" s="64"/>
      <c r="HX72" s="64"/>
      <c r="HY72" s="64"/>
      <c r="HZ72" s="64"/>
      <c r="IA72" s="64"/>
      <c r="IB72" s="64"/>
      <c r="IC72" s="64"/>
      <c r="ID72" s="64"/>
      <c r="IE72" s="64"/>
      <c r="IF72" s="64"/>
      <c r="IG72" s="64"/>
      <c r="IH72" s="64"/>
      <c r="II72" s="64"/>
      <c r="IJ72" s="64"/>
      <c r="IK72" s="64"/>
      <c r="IL72" s="64"/>
      <c r="IM72" s="64"/>
      <c r="IN72" s="64"/>
      <c r="IO72" s="64"/>
      <c r="IP72" s="64"/>
      <c r="IQ72" s="64"/>
      <c r="IR72" s="64"/>
      <c r="IS72" s="64"/>
      <c r="IT72" s="64"/>
      <c r="IU72" s="64"/>
      <c r="IV72" s="64"/>
      <c r="IW72" s="64"/>
      <c r="IX72" s="64"/>
      <c r="IY72" s="64"/>
      <c r="IZ72" s="64"/>
      <c r="JA72" s="64"/>
      <c r="JB72" s="64"/>
    </row>
    <row r="73" spans="2:262" ht="20.149999999999999" customHeight="1" x14ac:dyDescent="0.35">
      <c r="B73" s="509"/>
      <c r="C73" s="63" t="s">
        <v>106</v>
      </c>
    </row>
    <row r="74" spans="2:262" ht="20.149999999999999" customHeight="1" x14ac:dyDescent="0.35">
      <c r="B74" s="63" t="s">
        <v>107</v>
      </c>
    </row>
    <row r="81" spans="2:262" s="518" customFormat="1" ht="20.149999999999999" hidden="1" customHeight="1" x14ac:dyDescent="0.25">
      <c r="B81" s="510"/>
      <c r="C81" s="511"/>
      <c r="D81" s="512"/>
      <c r="E81" s="512"/>
      <c r="F81" s="512"/>
      <c r="G81" s="512"/>
      <c r="H81" s="512"/>
      <c r="I81" s="512"/>
      <c r="J81" s="512"/>
      <c r="K81" s="512"/>
      <c r="L81" s="512"/>
      <c r="M81" s="512"/>
      <c r="N81" s="512"/>
      <c r="O81" s="512"/>
      <c r="P81" s="512"/>
      <c r="Q81" s="513"/>
      <c r="R81" s="514"/>
      <c r="S81" s="514"/>
      <c r="T81" s="514"/>
      <c r="U81" s="514"/>
      <c r="V81" s="514"/>
      <c r="W81" s="514"/>
      <c r="X81" s="514"/>
      <c r="Y81" s="514"/>
      <c r="Z81" s="514"/>
      <c r="AA81" s="514"/>
      <c r="AB81" s="514"/>
      <c r="AC81" s="514"/>
      <c r="AD81" s="514"/>
      <c r="AE81" s="514"/>
      <c r="AF81" s="515"/>
      <c r="AG81" s="512"/>
      <c r="AH81" s="512"/>
      <c r="AI81" s="512"/>
      <c r="AJ81" s="512"/>
      <c r="AK81" s="512"/>
      <c r="AL81" s="512"/>
      <c r="AM81" s="512"/>
      <c r="AN81" s="512"/>
      <c r="AO81" s="512"/>
      <c r="AP81" s="512"/>
      <c r="AQ81" s="512"/>
      <c r="AR81" s="512"/>
      <c r="AS81" s="512"/>
      <c r="AT81" s="512"/>
      <c r="AU81" s="512"/>
      <c r="AV81" s="512"/>
      <c r="AW81" s="512"/>
      <c r="AX81" s="512"/>
      <c r="AY81" s="512"/>
      <c r="AZ81" s="512"/>
      <c r="BA81" s="512"/>
      <c r="BB81" s="512"/>
      <c r="BC81" s="512"/>
      <c r="BD81" s="512"/>
      <c r="BE81" s="512"/>
      <c r="BF81" s="512"/>
      <c r="BG81" s="512"/>
      <c r="BH81" s="512"/>
      <c r="BI81" s="512"/>
      <c r="BJ81" s="512"/>
      <c r="BK81" s="512"/>
      <c r="BL81" s="512"/>
      <c r="BM81" s="512"/>
      <c r="BN81" s="512"/>
      <c r="BO81" s="512"/>
      <c r="BP81" s="512"/>
      <c r="BQ81" s="512"/>
      <c r="BR81" s="512"/>
      <c r="BS81" s="512"/>
      <c r="BT81" s="512"/>
      <c r="BU81" s="512"/>
      <c r="BV81" s="512"/>
      <c r="BW81" s="512"/>
      <c r="BX81" s="512"/>
      <c r="BY81" s="512"/>
      <c r="BZ81" s="512"/>
      <c r="CA81" s="512"/>
      <c r="CB81" s="512"/>
      <c r="CC81" s="512"/>
      <c r="CD81" s="512"/>
      <c r="CE81" s="512"/>
      <c r="CF81" s="512"/>
      <c r="CG81" s="512"/>
      <c r="CH81" s="512"/>
      <c r="CI81" s="512"/>
      <c r="CJ81" s="512"/>
      <c r="CK81" s="512"/>
      <c r="CL81" s="512"/>
      <c r="CM81" s="512"/>
      <c r="CN81" s="512"/>
      <c r="CO81" s="512"/>
      <c r="CP81" s="512"/>
      <c r="CQ81" s="512"/>
      <c r="CR81" s="512"/>
      <c r="CS81" s="512"/>
      <c r="CT81" s="512"/>
      <c r="CU81" s="512"/>
      <c r="CV81" s="512"/>
      <c r="CW81" s="512"/>
      <c r="CX81" s="512"/>
      <c r="CY81" s="512"/>
      <c r="CZ81" s="512"/>
      <c r="DA81" s="512"/>
      <c r="DB81" s="512"/>
      <c r="DC81" s="512"/>
      <c r="DD81" s="512"/>
      <c r="DE81" s="516"/>
      <c r="DF81" s="517"/>
      <c r="DG81" s="517"/>
      <c r="DH81" s="517"/>
      <c r="DI81" s="517"/>
      <c r="DJ81" s="517"/>
      <c r="DK81" s="517"/>
      <c r="DL81" s="514"/>
      <c r="DM81" s="514"/>
      <c r="DN81" s="514"/>
      <c r="DO81" s="514"/>
      <c r="DP81" s="514"/>
      <c r="DQ81" s="514"/>
      <c r="DR81" s="514"/>
      <c r="DS81" s="514"/>
      <c r="DT81" s="514"/>
      <c r="DU81" s="514"/>
      <c r="DV81" s="514"/>
      <c r="DW81" s="514"/>
      <c r="DX81" s="514"/>
      <c r="DY81" s="514"/>
      <c r="DZ81" s="514"/>
      <c r="EA81" s="514"/>
      <c r="EB81" s="514"/>
      <c r="EC81" s="514"/>
      <c r="ED81" s="514"/>
      <c r="EE81" s="514"/>
      <c r="EF81" s="514"/>
      <c r="EG81" s="514"/>
      <c r="EH81" s="514"/>
      <c r="EI81" s="514"/>
      <c r="EJ81" s="514"/>
      <c r="EK81" s="514"/>
      <c r="EL81" s="514"/>
      <c r="EM81" s="514"/>
      <c r="EN81" s="514"/>
      <c r="EO81" s="514"/>
      <c r="EP81" s="514"/>
      <c r="EQ81" s="514"/>
      <c r="ER81" s="514"/>
      <c r="ES81" s="514"/>
      <c r="ET81" s="514"/>
      <c r="EU81" s="514"/>
      <c r="EV81" s="514"/>
      <c r="EW81" s="514"/>
      <c r="EX81" s="514"/>
      <c r="EY81" s="514"/>
      <c r="EZ81" s="514"/>
      <c r="FA81" s="514"/>
      <c r="FB81" s="514"/>
      <c r="FC81" s="514"/>
      <c r="FD81" s="514"/>
      <c r="FE81" s="514"/>
      <c r="FF81" s="514"/>
      <c r="FG81" s="514"/>
      <c r="FH81" s="514"/>
      <c r="FI81" s="514"/>
      <c r="FJ81" s="514"/>
      <c r="FK81" s="514"/>
      <c r="FL81" s="514"/>
      <c r="FM81" s="514"/>
      <c r="FN81" s="514"/>
      <c r="FO81" s="514"/>
      <c r="FP81" s="514"/>
      <c r="FQ81" s="514"/>
      <c r="FR81" s="514"/>
      <c r="FS81" s="514"/>
      <c r="FT81" s="514"/>
      <c r="FU81" s="514"/>
      <c r="FV81" s="514"/>
      <c r="FW81" s="514"/>
      <c r="FX81" s="514"/>
      <c r="FY81" s="514"/>
      <c r="FZ81" s="514"/>
      <c r="GA81" s="514"/>
      <c r="GB81" s="514"/>
      <c r="GC81" s="514"/>
      <c r="GD81" s="514"/>
      <c r="GE81" s="514"/>
      <c r="GF81" s="514"/>
      <c r="GG81" s="514"/>
      <c r="GH81" s="514"/>
      <c r="GI81" s="514"/>
      <c r="GJ81" s="514"/>
      <c r="GK81" s="514"/>
      <c r="GL81" s="514"/>
      <c r="GM81" s="514"/>
      <c r="GN81" s="514"/>
      <c r="GO81" s="514"/>
      <c r="GP81" s="514"/>
      <c r="GQ81" s="514"/>
      <c r="GR81" s="514"/>
      <c r="GS81" s="514"/>
      <c r="GT81" s="514"/>
      <c r="GU81" s="514"/>
      <c r="GV81" s="514"/>
      <c r="GW81" s="514"/>
      <c r="GX81" s="514"/>
      <c r="GY81" s="515"/>
      <c r="GZ81" s="512"/>
      <c r="HA81" s="512"/>
      <c r="HB81" s="512"/>
      <c r="HC81" s="512"/>
      <c r="HD81" s="512"/>
      <c r="HE81" s="512"/>
      <c r="HF81" s="512"/>
      <c r="HG81" s="512"/>
      <c r="HH81" s="512"/>
      <c r="HI81" s="512"/>
      <c r="HJ81" s="512"/>
      <c r="HK81" s="512"/>
      <c r="HL81" s="512"/>
      <c r="HM81" s="512"/>
      <c r="HN81" s="512"/>
      <c r="HO81" s="512"/>
      <c r="HP81" s="512"/>
      <c r="HQ81" s="512"/>
      <c r="HR81" s="512"/>
      <c r="HS81" s="512"/>
      <c r="HT81" s="512"/>
      <c r="HU81" s="512"/>
      <c r="HV81" s="512"/>
      <c r="HW81" s="512"/>
      <c r="HX81" s="512"/>
      <c r="HY81" s="512"/>
      <c r="HZ81" s="513"/>
      <c r="IA81" s="514"/>
      <c r="IB81" s="514"/>
      <c r="IC81" s="514"/>
      <c r="ID81" s="514"/>
      <c r="IE81" s="514"/>
      <c r="IF81" s="514"/>
      <c r="IG81" s="514"/>
      <c r="IH81" s="514"/>
      <c r="II81" s="514"/>
      <c r="IJ81" s="514"/>
      <c r="IK81" s="514"/>
      <c r="IL81" s="514"/>
      <c r="IM81" s="514"/>
      <c r="IN81" s="514"/>
      <c r="IO81" s="514"/>
      <c r="IP81" s="514"/>
      <c r="IQ81" s="514"/>
      <c r="IR81" s="514"/>
      <c r="IS81" s="514"/>
      <c r="IT81" s="514"/>
      <c r="IU81" s="514"/>
      <c r="IV81" s="514"/>
      <c r="IW81" s="514"/>
      <c r="IX81" s="514"/>
      <c r="IY81" s="514"/>
      <c r="IZ81" s="514"/>
      <c r="JA81" s="514"/>
      <c r="JB81" s="514"/>
    </row>
    <row r="82" spans="2:262" s="518" customFormat="1" ht="20.149999999999999" hidden="1" customHeight="1" x14ac:dyDescent="0.25">
      <c r="B82" s="510"/>
      <c r="C82" s="511"/>
      <c r="D82" s="512">
        <v>3246.3284945800006</v>
      </c>
      <c r="E82" s="512">
        <v>49.445345339999996</v>
      </c>
      <c r="F82" s="512">
        <v>301.48118141999998</v>
      </c>
      <c r="G82" s="512">
        <v>826.49924999999996</v>
      </c>
      <c r="H82" s="512">
        <v>0</v>
      </c>
      <c r="I82" s="512">
        <v>0</v>
      </c>
      <c r="J82" s="512">
        <v>2096.9456550000004</v>
      </c>
      <c r="K82" s="512">
        <v>692.26641207000011</v>
      </c>
      <c r="L82" s="512">
        <v>90.658514446200016</v>
      </c>
      <c r="M82" s="512">
        <v>212.25341963609998</v>
      </c>
      <c r="N82" s="512">
        <v>0</v>
      </c>
      <c r="O82" s="512">
        <v>0</v>
      </c>
      <c r="P82" s="512">
        <v>0</v>
      </c>
      <c r="Q82" s="513">
        <v>5219.8572942036008</v>
      </c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4"/>
      <c r="AC82" s="514"/>
      <c r="AD82" s="514"/>
      <c r="AE82" s="514"/>
      <c r="AF82" s="515">
        <v>295.02301</v>
      </c>
      <c r="AG82" s="512">
        <v>447.65007000000003</v>
      </c>
      <c r="AH82" s="512">
        <v>143.42129</v>
      </c>
      <c r="AI82" s="512">
        <v>0</v>
      </c>
      <c r="AJ82" s="512">
        <v>6.0777400000000004</v>
      </c>
      <c r="AK82" s="512">
        <v>0</v>
      </c>
      <c r="AL82" s="512">
        <v>164.50480659999999</v>
      </c>
      <c r="AM82" s="512">
        <v>0</v>
      </c>
      <c r="AN82" s="512">
        <v>0</v>
      </c>
      <c r="AO82" s="512">
        <v>0</v>
      </c>
      <c r="AP82" s="512">
        <v>0</v>
      </c>
      <c r="AQ82" s="512">
        <v>0</v>
      </c>
      <c r="AR82" s="512">
        <v>0</v>
      </c>
      <c r="AS82" s="512">
        <v>0</v>
      </c>
      <c r="AT82" s="512">
        <v>296.75044495129998</v>
      </c>
      <c r="AU82" s="512">
        <v>149.00607705429999</v>
      </c>
      <c r="AV82" s="512">
        <v>22.872065540400001</v>
      </c>
      <c r="AW82" s="512">
        <v>16.508773628100002</v>
      </c>
      <c r="AX82" s="512">
        <v>66.00336019480001</v>
      </c>
      <c r="AY82" s="512">
        <v>3.7898701119999996</v>
      </c>
      <c r="AZ82" s="512">
        <v>2394.2493087116004</v>
      </c>
      <c r="BA82" s="512">
        <v>289.28042549041891</v>
      </c>
      <c r="BB82" s="512">
        <v>158.52530629536642</v>
      </c>
      <c r="BC82" s="512">
        <v>0</v>
      </c>
      <c r="BD82" s="512">
        <v>0</v>
      </c>
      <c r="BE82" s="512">
        <v>1.5972451673495307</v>
      </c>
      <c r="BF82" s="512">
        <v>0</v>
      </c>
      <c r="BG82" s="512">
        <v>0</v>
      </c>
      <c r="BH82" s="512">
        <v>906.8604781375999</v>
      </c>
      <c r="BI82" s="512">
        <v>816.1845416747999</v>
      </c>
      <c r="BJ82" s="512">
        <v>50.638899588000001</v>
      </c>
      <c r="BK82" s="512">
        <v>13.859125000000001</v>
      </c>
      <c r="BL82" s="512">
        <v>2.7913446428999995</v>
      </c>
      <c r="BM82" s="512">
        <v>0</v>
      </c>
      <c r="BN82" s="512">
        <v>5360.7640893335993</v>
      </c>
      <c r="BO82" s="512">
        <v>21722</v>
      </c>
      <c r="BP82" s="512">
        <v>196571</v>
      </c>
      <c r="BQ82" s="512">
        <v>8846</v>
      </c>
      <c r="BR82" s="512">
        <v>6557</v>
      </c>
      <c r="BS82" s="512">
        <v>5577</v>
      </c>
      <c r="BT82" s="512">
        <v>0</v>
      </c>
      <c r="BU82" s="512">
        <v>152342</v>
      </c>
      <c r="BV82" s="512">
        <v>121.68635688790596</v>
      </c>
      <c r="BW82" s="512">
        <v>34.38242403570159</v>
      </c>
      <c r="BX82" s="512">
        <v>367.5108886067967</v>
      </c>
      <c r="BY82" s="512">
        <v>0</v>
      </c>
      <c r="BZ82" s="512">
        <v>33.764623732827424</v>
      </c>
      <c r="CA82" s="512">
        <v>0</v>
      </c>
      <c r="CB82" s="512">
        <v>151.88206850614216</v>
      </c>
      <c r="CC82" s="512">
        <v>75.569204500000012</v>
      </c>
      <c r="CD82" s="512">
        <v>0</v>
      </c>
      <c r="CE82" s="512">
        <v>66.798747238294013</v>
      </c>
      <c r="CF82" s="512">
        <v>12.899999999999999</v>
      </c>
      <c r="CG82" s="512">
        <v>20.37103235</v>
      </c>
      <c r="CH82" s="512">
        <v>0</v>
      </c>
      <c r="CI82" s="512">
        <v>43.231040833333338</v>
      </c>
      <c r="CJ82" s="512">
        <v>21713</v>
      </c>
      <c r="CK82" s="512">
        <v>40492</v>
      </c>
      <c r="CL82" s="512">
        <v>26443</v>
      </c>
      <c r="CM82" s="512">
        <v>12112</v>
      </c>
      <c r="CN82" s="512">
        <v>8268</v>
      </c>
      <c r="CO82" s="512">
        <v>0</v>
      </c>
      <c r="CP82" s="512">
        <v>489523</v>
      </c>
      <c r="CQ82" s="512">
        <v>339.088421375</v>
      </c>
      <c r="CR82" s="512">
        <v>6.9139164097999997</v>
      </c>
      <c r="CS82" s="512">
        <v>103.7299167936</v>
      </c>
      <c r="CT82" s="512">
        <v>11.087299999999999</v>
      </c>
      <c r="CU82" s="512">
        <v>1.0496089229999999</v>
      </c>
      <c r="CV82" s="512">
        <v>0</v>
      </c>
      <c r="CW82" s="512">
        <v>3546.9465416254998</v>
      </c>
      <c r="CX82" s="512">
        <v>98.707388199999997</v>
      </c>
      <c r="CY82" s="512">
        <v>0</v>
      </c>
      <c r="CZ82" s="512">
        <v>21.426643012704176</v>
      </c>
      <c r="DA82" s="512">
        <v>10.92</v>
      </c>
      <c r="DB82" s="512">
        <v>15.696997589999999</v>
      </c>
      <c r="DC82" s="512">
        <v>0</v>
      </c>
      <c r="DD82" s="512">
        <v>183.32999999999998</v>
      </c>
      <c r="DE82" s="519">
        <v>0</v>
      </c>
      <c r="DF82" s="514">
        <v>0</v>
      </c>
      <c r="DG82" s="514">
        <v>0</v>
      </c>
      <c r="DH82" s="514">
        <v>0</v>
      </c>
      <c r="DI82" s="514">
        <v>0</v>
      </c>
      <c r="DJ82" s="514">
        <v>0</v>
      </c>
      <c r="DK82" s="514">
        <v>0</v>
      </c>
      <c r="DL82" s="514">
        <v>199.19380000000001</v>
      </c>
      <c r="DM82" s="514">
        <v>167.04255599999999</v>
      </c>
      <c r="DN82" s="514">
        <v>30.623472</v>
      </c>
      <c r="DO82" s="514">
        <v>0</v>
      </c>
      <c r="DP82" s="514">
        <v>0.75</v>
      </c>
      <c r="DQ82" s="514">
        <v>0</v>
      </c>
      <c r="DR82" s="514">
        <v>0</v>
      </c>
      <c r="DS82" s="514">
        <v>154.07999999999998</v>
      </c>
      <c r="DT82" s="514">
        <v>32.849999999999994</v>
      </c>
      <c r="DU82" s="514">
        <v>319.37499999999966</v>
      </c>
      <c r="DV82" s="514">
        <v>10.8</v>
      </c>
      <c r="DW82" s="514">
        <v>3</v>
      </c>
      <c r="DX82" s="514">
        <v>0</v>
      </c>
      <c r="DY82" s="514">
        <v>3</v>
      </c>
      <c r="DZ82" s="514">
        <v>112.85999999999999</v>
      </c>
      <c r="EA82" s="514">
        <v>82.41</v>
      </c>
      <c r="EB82" s="514">
        <v>41.94</v>
      </c>
      <c r="EC82" s="514">
        <v>0</v>
      </c>
      <c r="ED82" s="514">
        <v>26.67</v>
      </c>
      <c r="EE82" s="514">
        <v>0</v>
      </c>
      <c r="EF82" s="514">
        <v>0</v>
      </c>
      <c r="EG82" s="514">
        <v>98.699999999999989</v>
      </c>
      <c r="EH82" s="514">
        <v>60</v>
      </c>
      <c r="EI82" s="514">
        <v>45</v>
      </c>
      <c r="EJ82" s="514">
        <v>18</v>
      </c>
      <c r="EK82" s="514">
        <v>30</v>
      </c>
      <c r="EL82" s="514">
        <v>0</v>
      </c>
      <c r="EM82" s="514">
        <v>60</v>
      </c>
      <c r="EN82" s="514">
        <v>420.0303844777369</v>
      </c>
      <c r="EO82" s="514">
        <v>0</v>
      </c>
      <c r="EP82" s="514">
        <v>127.877878</v>
      </c>
      <c r="EQ82" s="514">
        <v>16.38</v>
      </c>
      <c r="ER82" s="514">
        <v>70.341449824999998</v>
      </c>
      <c r="ES82" s="514">
        <v>0</v>
      </c>
      <c r="ET82" s="514">
        <v>51.921677807291672</v>
      </c>
      <c r="EU82" s="514">
        <v>102.42</v>
      </c>
      <c r="EV82" s="514">
        <v>62.46</v>
      </c>
      <c r="EW82" s="514">
        <v>41.66</v>
      </c>
      <c r="EX82" s="514">
        <v>0</v>
      </c>
      <c r="EY82" s="514">
        <v>24.21</v>
      </c>
      <c r="EZ82" s="514">
        <v>0</v>
      </c>
      <c r="FA82" s="514">
        <v>21.81</v>
      </c>
      <c r="FB82" s="514">
        <v>102.42</v>
      </c>
      <c r="FC82" s="514">
        <v>62.46</v>
      </c>
      <c r="FD82" s="514">
        <v>41.66</v>
      </c>
      <c r="FE82" s="514">
        <v>0</v>
      </c>
      <c r="FF82" s="514">
        <v>24.21</v>
      </c>
      <c r="FG82" s="514">
        <v>0</v>
      </c>
      <c r="FH82" s="514">
        <v>21.81</v>
      </c>
      <c r="FI82" s="514">
        <v>102.42</v>
      </c>
      <c r="FJ82" s="514">
        <v>62.46</v>
      </c>
      <c r="FK82" s="514">
        <v>41.66</v>
      </c>
      <c r="FL82" s="514">
        <v>0</v>
      </c>
      <c r="FM82" s="514">
        <v>24.21</v>
      </c>
      <c r="FN82" s="514">
        <v>0</v>
      </c>
      <c r="FO82" s="514">
        <v>21.81</v>
      </c>
      <c r="FP82" s="514">
        <v>102.42</v>
      </c>
      <c r="FQ82" s="514">
        <v>62.46</v>
      </c>
      <c r="FR82" s="514">
        <v>41.66</v>
      </c>
      <c r="FS82" s="514">
        <v>0</v>
      </c>
      <c r="FT82" s="514">
        <v>24.21</v>
      </c>
      <c r="FU82" s="514">
        <v>0</v>
      </c>
      <c r="FV82" s="514">
        <v>21.81</v>
      </c>
      <c r="FW82" s="514">
        <v>102.42</v>
      </c>
      <c r="FX82" s="514">
        <v>62.46</v>
      </c>
      <c r="FY82" s="514">
        <v>41.66</v>
      </c>
      <c r="FZ82" s="514">
        <v>0</v>
      </c>
      <c r="GA82" s="514">
        <v>24.21</v>
      </c>
      <c r="GB82" s="514">
        <v>0</v>
      </c>
      <c r="GC82" s="514">
        <v>21.81</v>
      </c>
      <c r="GD82" s="514">
        <v>102.42</v>
      </c>
      <c r="GE82" s="514">
        <v>62.46</v>
      </c>
      <c r="GF82" s="514">
        <v>41.66</v>
      </c>
      <c r="GG82" s="514">
        <v>0</v>
      </c>
      <c r="GH82" s="514">
        <v>24.21</v>
      </c>
      <c r="GI82" s="514">
        <v>0</v>
      </c>
      <c r="GJ82" s="514">
        <v>21.81</v>
      </c>
      <c r="GK82" s="514"/>
      <c r="GL82" s="514"/>
      <c r="GM82" s="514"/>
      <c r="GN82" s="514"/>
      <c r="GO82" s="514"/>
      <c r="GP82" s="514"/>
      <c r="GQ82" s="514"/>
      <c r="GR82" s="514"/>
      <c r="GS82" s="514"/>
      <c r="GT82" s="514"/>
      <c r="GU82" s="514"/>
      <c r="GV82" s="514"/>
      <c r="GW82" s="514"/>
      <c r="GX82" s="514"/>
      <c r="GY82" s="515">
        <v>0</v>
      </c>
      <c r="GZ82" s="512">
        <v>0</v>
      </c>
      <c r="HA82" s="512">
        <v>0</v>
      </c>
      <c r="HB82" s="512">
        <v>0</v>
      </c>
      <c r="HC82" s="512">
        <v>0</v>
      </c>
      <c r="HD82" s="512">
        <v>0</v>
      </c>
      <c r="HE82" s="512">
        <v>0</v>
      </c>
      <c r="HF82" s="512">
        <v>322.54379999999998</v>
      </c>
      <c r="HG82" s="512">
        <v>116.6425</v>
      </c>
      <c r="HH82" s="512">
        <v>0</v>
      </c>
      <c r="HI82" s="512">
        <v>0</v>
      </c>
      <c r="HJ82" s="512">
        <v>0</v>
      </c>
      <c r="HK82" s="512">
        <v>0</v>
      </c>
      <c r="HL82" s="512">
        <v>0</v>
      </c>
      <c r="HM82" s="512">
        <v>55.752801000000005</v>
      </c>
      <c r="HN82" s="512">
        <v>74.190799999999996</v>
      </c>
      <c r="HO82" s="512">
        <v>9.0047719999999991</v>
      </c>
      <c r="HP82" s="512">
        <v>0</v>
      </c>
      <c r="HQ82" s="512">
        <v>9.6579999999999995</v>
      </c>
      <c r="HR82" s="512">
        <v>0</v>
      </c>
      <c r="HS82" s="512">
        <v>21.541740000000001</v>
      </c>
      <c r="HT82" s="512">
        <v>247.5</v>
      </c>
      <c r="HU82" s="512">
        <v>0</v>
      </c>
      <c r="HV82" s="512">
        <v>0</v>
      </c>
      <c r="HW82" s="512">
        <v>0</v>
      </c>
      <c r="HX82" s="512">
        <v>0</v>
      </c>
      <c r="HY82" s="512">
        <v>0</v>
      </c>
      <c r="HZ82" s="513">
        <v>0</v>
      </c>
      <c r="IA82" s="514">
        <v>737.41</v>
      </c>
      <c r="IB82" s="514">
        <v>0</v>
      </c>
      <c r="IC82" s="514">
        <v>5.5500000000000007</v>
      </c>
      <c r="ID82" s="514">
        <v>0</v>
      </c>
      <c r="IE82" s="514">
        <v>27.75</v>
      </c>
      <c r="IF82" s="514">
        <v>11</v>
      </c>
      <c r="IG82" s="514">
        <v>91.759999999999991</v>
      </c>
      <c r="IH82" s="514"/>
      <c r="II82" s="514"/>
      <c r="IJ82" s="514"/>
      <c r="IK82" s="514"/>
      <c r="IL82" s="514"/>
      <c r="IM82" s="514"/>
      <c r="IN82" s="514"/>
      <c r="IO82" s="514">
        <v>63.979106999999999</v>
      </c>
      <c r="IP82" s="514">
        <v>5.0889999999999995</v>
      </c>
      <c r="IQ82" s="514">
        <v>11.232069000000001</v>
      </c>
      <c r="IR82" s="514">
        <v>0</v>
      </c>
      <c r="IS82" s="514">
        <v>7.194</v>
      </c>
      <c r="IT82" s="514">
        <v>0</v>
      </c>
      <c r="IU82" s="514">
        <v>11.100000000000001</v>
      </c>
      <c r="IV82" s="514">
        <v>0</v>
      </c>
      <c r="IW82" s="514">
        <v>0</v>
      </c>
      <c r="IX82" s="514">
        <v>0</v>
      </c>
      <c r="IY82" s="514">
        <v>0</v>
      </c>
      <c r="IZ82" s="514">
        <v>0</v>
      </c>
      <c r="JA82" s="514">
        <v>0</v>
      </c>
      <c r="JB82" s="514">
        <v>0</v>
      </c>
    </row>
  </sheetData>
  <mergeCells count="37">
    <mergeCell ref="CQ2:CW2"/>
    <mergeCell ref="IA2:IG2"/>
    <mergeCell ref="IO2:IU2"/>
    <mergeCell ref="D2:J2"/>
    <mergeCell ref="K2:Q2"/>
    <mergeCell ref="R2:X2"/>
    <mergeCell ref="Y2:AE2"/>
    <mergeCell ref="AF2:AL2"/>
    <mergeCell ref="AM2:AS2"/>
    <mergeCell ref="AT2:AZ2"/>
    <mergeCell ref="BA2:BG2"/>
    <mergeCell ref="BH2:BN2"/>
    <mergeCell ref="BO2:BU2"/>
    <mergeCell ref="BV2:CB2"/>
    <mergeCell ref="CC2:CI2"/>
    <mergeCell ref="CJ2:CP2"/>
    <mergeCell ref="FW2:GC2"/>
    <mergeCell ref="CX2:DD2"/>
    <mergeCell ref="DE2:DK2"/>
    <mergeCell ref="DL2:DR2"/>
    <mergeCell ref="DS2:DY2"/>
    <mergeCell ref="DZ2:EF2"/>
    <mergeCell ref="EG2:EM2"/>
    <mergeCell ref="EN2:ET2"/>
    <mergeCell ref="EU2:FA2"/>
    <mergeCell ref="FB2:FH2"/>
    <mergeCell ref="FI2:FO2"/>
    <mergeCell ref="FP2:FV2"/>
    <mergeCell ref="HT2:HZ2"/>
    <mergeCell ref="IH2:IN2"/>
    <mergeCell ref="IV2:JB2"/>
    <mergeCell ref="GD2:GJ2"/>
    <mergeCell ref="GK2:GQ2"/>
    <mergeCell ref="GR2:GX2"/>
    <mergeCell ref="GY2:HE2"/>
    <mergeCell ref="HF2:HL2"/>
    <mergeCell ref="HM2:HS2"/>
  </mergeCells>
  <conditionalFormatting sqref="AF50:AL5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b 3 8 9 0 6 f - 5 2 2 1 - 4 4 5 a - a c 0 0 - 1 5 3 4 5 9 f a c f a 5 "   x m l n s = " h t t p : / / s c h e m a s . m i c r o s o f t . c o m / D a t a M a s h u p " > A A A A A B Y D A A B Q S w M E F A A C A A g A 8 E k Q W Y z e P 1 G m A A A A 9 w A A A B I A H A B D b 2 5 m a W c v U G F j a 2 F n Z S 5 4 b W w g o h g A K K A U A A A A A A A A A A A A A A A A A A A A A A A A A A A A h Y 8 x D o I w G I W v Q r r T F i R E y E 8 Z H F w k M T E a 1 6 Z W a I R i a L H c z c E j e Q U x i r o 5 v u 9 9 w 3 v 3 6 w 3 y o a m 9 i + y M a n W G A k y R J 7 V o D 0 q X G e r t 0 Z + j n M G a i x M v p T f K 2 q S D O W S o s v a c E u K c w 2 6 G 2 6 4 k I a U B 2 R e r j a h k w 9 F H V v 9 l X 2 l j u R Y S M d i 9 x r A Q J z E O k j i K M A U y U S i U / h r h O P j Z / k B Y 9 L X t O 8 m k 9 r d L I F M E 8 j 7 B H l B L A w Q U A A I A C A D w S R B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E k Q W S i K R 7 g O A A A A E Q A A A B M A H A B G b 3 J t d W x h c y 9 T Z W N 0 a W 9 u M S 5 t I K I Y A C i g F A A A A A A A A A A A A A A A A A A A A A A A A A A A A C t O T S 7 J z M 9 T C I b Q h t Y A U E s B A i 0 A F A A C A A g A 8 E k Q W Y z e P 1 G m A A A A 9 w A A A B I A A A A A A A A A A A A A A A A A A A A A A E N v b m Z p Z y 9 Q Y W N r Y W d l L n h t b F B L A Q I t A B Q A A g A I A P B J E F k P y u m r p A A A A O k A A A A T A A A A A A A A A A A A A A A A A P I A A A B b Q 2 9 u d G V u d F 9 U e X B l c 1 0 u e G 1 s U E s B A i 0 A F A A C A A g A 8 E k Q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Q E A A A A A A A C z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k l z U m V s Y X R p b 2 5 z a G l w R G V 0 Z W N 0 a W 9 u R W 5 h Y m x l Z C I g V m F s d W U 9 I n N G Y W x z Z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6 H Y A l N x m E 6 Y N k 6 I 8 P R J d Q A A A A A C A A A A A A A D Z g A A w A A A A B A A A A D L M + e d T P d Q h Q t j 8 c d N U Z O + A A A A A A S A A A C g A A A A E A A A A K w h 9 Y t T S n J H x g a O 0 t p V W C F Q A A A A p t 9 6 m x F 5 1 V 2 1 J P b C i a E z A v 6 / i V a F Z S / F G M N V M B a 4 g K L w Z P 4 F 6 6 V y Y C w L 2 e O + L z o 6 M d S L Z Y K 2 i g w t C t T L 0 4 w l 9 X / m g c Q t 8 c r w i s u y U l o o M X U U A A A A n M n 4 W c D f G y K O j V 2 T y v J d Y g N P U J 8 = < / D a t a M a s h u p > 
</file>

<file path=customXml/itemProps1.xml><?xml version="1.0" encoding="utf-8"?>
<ds:datastoreItem xmlns:ds="http://schemas.openxmlformats.org/officeDocument/2006/customXml" ds:itemID="{730B85F6-57CE-485B-927E-636F37CA81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Generation Dashboard</vt:lpstr>
      <vt:lpstr>Energy Generated (MWh)</vt:lpstr>
      <vt:lpstr>Energy Sold to UETCL (MWh)</vt:lpstr>
      <vt:lpstr>Energy Sold to UETCL ('M'Shs)</vt:lpstr>
      <vt:lpstr>Number of Employees</vt:lpstr>
      <vt:lpstr>O&amp;M_Shs Millions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Naabasa</dc:creator>
  <cp:lastModifiedBy>Milly Nakimuli</cp:lastModifiedBy>
  <dcterms:created xsi:type="dcterms:W3CDTF">2024-08-15T10:16:03Z</dcterms:created>
  <dcterms:modified xsi:type="dcterms:W3CDTF">2024-08-16T06:27:49Z</dcterms:modified>
</cp:coreProperties>
</file>